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orma\OneDrive\Desktop\Farmacia Lomazzo\"/>
    </mc:Choice>
  </mc:AlternateContent>
  <xr:revisionPtr revIDLastSave="0" documentId="13_ncr:1_{FC9D4A7D-7E01-4039-B4F5-C43BE1B4BD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</sheets>
  <definedNames>
    <definedName name="_xlnm._FilterDatabase" localSheetId="0" hidden="1">'2022'!$A$3:$C$486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5" i="1" l="1"/>
  <c r="C459" i="1"/>
  <c r="C454" i="1"/>
  <c r="C449" i="1"/>
  <c r="C448" i="1"/>
  <c r="C447" i="1"/>
  <c r="C445" i="1"/>
  <c r="C416" i="1"/>
  <c r="C412" i="1"/>
  <c r="C407" i="1"/>
  <c r="C386" i="1"/>
  <c r="C381" i="1"/>
  <c r="C378" i="1"/>
  <c r="C365" i="1"/>
  <c r="C356" i="1"/>
  <c r="C353" i="1"/>
  <c r="C342" i="1"/>
  <c r="C339" i="1"/>
  <c r="C335" i="1"/>
  <c r="C328" i="1"/>
  <c r="C322" i="1"/>
  <c r="C304" i="1"/>
  <c r="C292" i="1"/>
  <c r="C281" i="1"/>
  <c r="C278" i="1"/>
  <c r="C267" i="1"/>
  <c r="C261" i="1"/>
  <c r="C257" i="1"/>
  <c r="C227" i="1"/>
  <c r="C221" i="1"/>
  <c r="C217" i="1"/>
  <c r="C216" i="1"/>
  <c r="C194" i="1"/>
  <c r="C190" i="1"/>
  <c r="C187" i="1"/>
  <c r="C186" i="1"/>
  <c r="C164" i="1"/>
  <c r="C154" i="1"/>
  <c r="C147" i="1"/>
  <c r="C141" i="1"/>
  <c r="C138" i="1"/>
  <c r="C137" i="1"/>
  <c r="A133" i="1"/>
  <c r="A134" i="1" s="1"/>
  <c r="C105" i="1"/>
  <c r="C103" i="1"/>
  <c r="C102" i="1"/>
  <c r="C74" i="1"/>
  <c r="C68" i="1" l="1"/>
  <c r="C63" i="1"/>
  <c r="C62" i="1"/>
  <c r="C59" i="1"/>
  <c r="C47" i="1"/>
  <c r="C41" i="1"/>
  <c r="A29" i="1"/>
  <c r="C25" i="1"/>
  <c r="C21" i="1"/>
  <c r="C14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30" i="1" l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9" i="1" s="1"/>
  <c r="A80" i="1" s="1"/>
  <c r="A81" i="1" s="1"/>
  <c r="A82" i="1" s="1"/>
  <c r="A83" i="1" s="1"/>
  <c r="A84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2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8" i="1" s="1"/>
  <c r="A309" i="1" s="1"/>
  <c r="A310" i="1" s="1"/>
  <c r="A311" i="1" s="1"/>
  <c r="A312" i="1" s="1"/>
  <c r="A313" i="1" s="1"/>
  <c r="A314" i="1" s="1"/>
  <c r="A315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80" i="1" s="1"/>
  <c r="A381" i="1" s="1"/>
  <c r="A382" i="1" s="1"/>
  <c r="A383" i="1" s="1"/>
  <c r="A384" i="1" s="1"/>
  <c r="A385" i="1" s="1"/>
  <c r="A386" i="1" s="1"/>
  <c r="A387" i="1" s="1"/>
  <c r="A388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20" i="1" l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6" i="1" s="1"/>
  <c r="A437" i="1" s="1"/>
  <c r="A438" i="1" s="1"/>
  <c r="A439" i="1" s="1"/>
  <c r="A440" i="1" s="1"/>
  <c r="A441" i="1" s="1"/>
  <c r="A442" i="1" s="1"/>
  <c r="A443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18" i="1"/>
</calcChain>
</file>

<file path=xl/sharedStrings.xml><?xml version="1.0" encoding="utf-8"?>
<sst xmlns="http://schemas.openxmlformats.org/spreadsheetml/2006/main" count="487" uniqueCount="128">
  <si>
    <t>DATA PAGAMENTO</t>
  </si>
  <si>
    <t>FORNITORE</t>
  </si>
  <si>
    <t>IMPORTO</t>
  </si>
  <si>
    <t>BAYER SPA</t>
  </si>
  <si>
    <t>ISTITUTO GANASSINI SPA</t>
  </si>
  <si>
    <t>PROCTER &amp; GAMBLE SRL</t>
  </si>
  <si>
    <t>PHARMAIDEA SRL</t>
  </si>
  <si>
    <t>ALFASIGMA SPA</t>
  </si>
  <si>
    <t>SAFETY SPA</t>
  </si>
  <si>
    <t>LA FARMACEUTICA SPA</t>
  </si>
  <si>
    <t>COMIFAR DISTRIBUZIONE SPA</t>
  </si>
  <si>
    <t>ACRAF SPA</t>
  </si>
  <si>
    <t>SANOFI SPA</t>
  </si>
  <si>
    <t>GIULIANI SPA</t>
  </si>
  <si>
    <t>TEVA ITALIA SRL</t>
  </si>
  <si>
    <t>UNICO LA FARMACIA DEI FARMACISTI SPA</t>
  </si>
  <si>
    <t>MYLAN ITALIA SRL</t>
  </si>
  <si>
    <t>ZENTIVA ITALIA SRL</t>
  </si>
  <si>
    <t>POLIFARMA BENESSERE SRL</t>
  </si>
  <si>
    <t>GLOBAL PHARMACIES PARTNER HEALTH SRL</t>
  </si>
  <si>
    <t>JOHNSON &amp; JOHNSON SPA</t>
  </si>
  <si>
    <t xml:space="preserve">GLAXOSMITHKLINE CONSUMER HEALTHCARE SPA </t>
  </si>
  <si>
    <t>DOMPE' FARMACEUTICI SPA</t>
  </si>
  <si>
    <t>ASCENSIA DIABETES CARE ITALY SRL</t>
  </si>
  <si>
    <t>PIKDARE SRL</t>
  </si>
  <si>
    <t>CHIESI FARMACEUTICI SPA</t>
  </si>
  <si>
    <t>CONFSERVIZI CISPEL LOMBARDIA</t>
  </si>
  <si>
    <t>GUZZETTI GIUSEPPINA</t>
  </si>
  <si>
    <t>EUROSPITAL SPA</t>
  </si>
  <si>
    <t>VEMEDIA PHARMA SRL</t>
  </si>
  <si>
    <t>ZAMBON ITALIA SRL</t>
  </si>
  <si>
    <t>DP FARMA SRL</t>
  </si>
  <si>
    <t>PRODECO PHARMA SRL</t>
  </si>
  <si>
    <t>EG SPA</t>
  </si>
  <si>
    <t>ESSITY ITALY SPA</t>
  </si>
  <si>
    <t>NATURWAREN ITALIA SRL</t>
  </si>
  <si>
    <t>CORMAN SPA</t>
  </si>
  <si>
    <t>ECOLOGIA AMBIENTE SRL</t>
  </si>
  <si>
    <t>DLF SPA</t>
  </si>
  <si>
    <t>CHIESI ITALIA SPA</t>
  </si>
  <si>
    <t>SOFAR SPA</t>
  </si>
  <si>
    <t>LABORATOIRES BOIRON SRL</t>
  </si>
  <si>
    <t>FEDERFARMA LOMBARDIA</t>
  </si>
  <si>
    <t>UNIFARMA DISTRIBUZIONE SPA</t>
  </si>
  <si>
    <t>OPELLA HEALTHCARE ITALY SRL</t>
  </si>
  <si>
    <t>ANGELINI PHARMA SPA</t>
  </si>
  <si>
    <t>HULKA SRL</t>
  </si>
  <si>
    <t>FONDAZIONE BANCO FARMACEUTICO ONLUS</t>
  </si>
  <si>
    <t>PREVIAMBIENTE</t>
  </si>
  <si>
    <t>A&amp;P SOCIETA' DI PULIZIE SANIFICAZIONE</t>
  </si>
  <si>
    <t>ALL SERVICE CONSULTING SRL</t>
  </si>
  <si>
    <t>CMF T.I.F. SRL</t>
  </si>
  <si>
    <t>COOPERATIVA ESERCENTI FARMACIA SCRL</t>
  </si>
  <si>
    <t>DOTT. GHOLAMALIZADEH AREF</t>
  </si>
  <si>
    <t>GALVAS S.R.L.</t>
  </si>
  <si>
    <t>HP ITALIA SRL</t>
  </si>
  <si>
    <t>LA VEDETTA LOMBARDA SPA</t>
  </si>
  <si>
    <t>LABORATOIRE NATIVE ITALIA SPA</t>
  </si>
  <si>
    <t>YPHARMA SRL</t>
  </si>
  <si>
    <t>ETICA BROKER S.R.L.</t>
  </si>
  <si>
    <t>AS ASSICURAZIONI SRL AGENTE UNIPOLSAI</t>
  </si>
  <si>
    <t>FONDAZIONE ONAOSI</t>
  </si>
  <si>
    <t>MARCO VITI FARMACEUTICI SPA</t>
  </si>
  <si>
    <t>STIPENDI GENNAIO 2022</t>
  </si>
  <si>
    <t>BG GROUP SRL</t>
  </si>
  <si>
    <t>ILLUMIA SPA</t>
  </si>
  <si>
    <t>IMPOCO ROBERTO</t>
  </si>
  <si>
    <t>MEDIGAS ITALIA SRL</t>
  </si>
  <si>
    <t>UNI SERVICES SRL</t>
  </si>
  <si>
    <t>VIPROF SRL</t>
  </si>
  <si>
    <t>ABOCA SPA</t>
  </si>
  <si>
    <t>ALLOGA ITALIA SRL</t>
  </si>
  <si>
    <t>EFAS SPA</t>
  </si>
  <si>
    <t>GUARNIERO LUIGI</t>
  </si>
  <si>
    <t>NUOVA BREMI ASCENSORI SRL</t>
  </si>
  <si>
    <t>PHARMACCOUNT SRL</t>
  </si>
  <si>
    <t>CULLIGAN ITALIANA SPA</t>
  </si>
  <si>
    <t>FRAMARIN GIORGIO</t>
  </si>
  <si>
    <t>STIPENDI FEBBRAIO 2022</t>
  </si>
  <si>
    <t>R-LAY SRL</t>
  </si>
  <si>
    <t>RANCAN ANDREA</t>
  </si>
  <si>
    <t>SCF SRL</t>
  </si>
  <si>
    <t>BIANCHI DANTE &amp; C. SRL</t>
  </si>
  <si>
    <t>LA COMASCA DI GINESTRI GIANLUCA &amp; C. SAS</t>
  </si>
  <si>
    <t>METAGENICS ITALIA SRL</t>
  </si>
  <si>
    <t>STIPENDI APRILE 2022</t>
  </si>
  <si>
    <t>KORFF SRL</t>
  </si>
  <si>
    <t>DIFA COOPER SPA</t>
  </si>
  <si>
    <t>ICIM INTERNATIONAL SRL</t>
  </si>
  <si>
    <t>SMART SRL</t>
  </si>
  <si>
    <t>STIPENDI MAGGIO 2022</t>
  </si>
  <si>
    <t>ANECO SRL</t>
  </si>
  <si>
    <t>STIPENDI 14a MENSILITA'</t>
  </si>
  <si>
    <t>FAREPA SRL</t>
  </si>
  <si>
    <t>CONTROLSECURITY AMBIENTE SRL</t>
  </si>
  <si>
    <t>AVV. ANGELO PIETROGRANDE</t>
  </si>
  <si>
    <t>CALZIFICIO PINELLI SRL</t>
  </si>
  <si>
    <t>FARMAC ZABBAN SPA</t>
  </si>
  <si>
    <t>PUBLICITTA' SPA</t>
  </si>
  <si>
    <t>STIPENDI LUGLIO 2022</t>
  </si>
  <si>
    <t>FITOBUCANEVE SRL</t>
  </si>
  <si>
    <t>RECORDATI SPA</t>
  </si>
  <si>
    <t>GALENO SRLS</t>
  </si>
  <si>
    <t>STIPENDI AGOSTO 2022</t>
  </si>
  <si>
    <t>AMTEK SRL</t>
  </si>
  <si>
    <t>CE.MA IMPIANTI SNC</t>
  </si>
  <si>
    <t>I NUOVI QUINDICI SRL</t>
  </si>
  <si>
    <t>PUNTO KLIMA SNC</t>
  </si>
  <si>
    <t>SAR &amp; MONITOR SRL</t>
  </si>
  <si>
    <t>QMATIC AB</t>
  </si>
  <si>
    <t>TESSA F. SNC</t>
  </si>
  <si>
    <t>DOTT. IETTO PIETRO</t>
  </si>
  <si>
    <t>LABORATORIO CHIMICO FARMACEUTICO A.SELLA SRL</t>
  </si>
  <si>
    <t>SENTURI SRLS</t>
  </si>
  <si>
    <t>CEMAR SAS</t>
  </si>
  <si>
    <t>PL WORLD SRL</t>
  </si>
  <si>
    <t>STIPENDI MESE DI NOVEMBRE 2022</t>
  </si>
  <si>
    <t>PIERRE FABRE ITALIA SPA</t>
  </si>
  <si>
    <t>PIETRASANTA PHARMA SPA</t>
  </si>
  <si>
    <t>JUNIA PHARMA</t>
  </si>
  <si>
    <t>STIPENDI MESE DI DICEMBRE 2022</t>
  </si>
  <si>
    <t>TRA CAPO E COLLO ONLUS</t>
  </si>
  <si>
    <t>AZIENDA SPECIALE FARMACEUTICA - ANNO 2022</t>
  </si>
  <si>
    <t>STIPENDI MESE DI MARZO E COMPENSI AMMIN.RI</t>
  </si>
  <si>
    <t>STIPENDI MESE GIUGNO 2022 + COMPENSI AMMIN.RI</t>
  </si>
  <si>
    <t>STIPENDI MESE SETTEMBRE 2022 + COMPENSI AMMIN.RI</t>
  </si>
  <si>
    <t>STIPENDI MESE OTTOBRE 2022</t>
  </si>
  <si>
    <t xml:space="preserve">TREDICESIMA E COMPENSI AMMIN.RI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</si>
</sst>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Border="0" applyProtection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0" fontId="4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4">
    <cellStyle name="Excel Built-in Normal" xfId="2" xr:uid="{8D29B9D9-0937-4ED2-A95B-30FB6EAAC7B9}"/>
    <cellStyle name="Normale" xfId="0" builtinId="0"/>
    <cellStyle name="Normale 2" xfId="3" xr:uid="{4269C5B5-F48B-46D7-B985-A2C345D693EE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1"/>
  <sheetViews>
    <sheetView tabSelected="1" zoomScale="130" zoomScaleNormal="130" workbookViewId="0">
      <selection activeCell="C2" sqref="C1:C1048576"/>
    </sheetView>
  </sheetViews>
  <sheetFormatPr defaultRowHeight="14.5" x14ac:dyDescent="0.35"/>
  <cols>
    <col min="1" max="1" width="18.1796875" style="1" bestFit="1" customWidth="1"/>
    <col min="2" max="2" width="51.1796875" style="1" bestFit="1" customWidth="1"/>
    <col min="3" max="3" width="20" style="1" customWidth="1"/>
  </cols>
  <sheetData>
    <row r="1" spans="1:3" x14ac:dyDescent="0.35">
      <c r="A1" s="6" t="s">
        <v>122</v>
      </c>
      <c r="B1" s="6"/>
      <c r="C1" s="6"/>
    </row>
    <row r="3" spans="1:3" x14ac:dyDescent="0.35">
      <c r="A3" s="2" t="s">
        <v>0</v>
      </c>
      <c r="B3" s="2" t="s">
        <v>1</v>
      </c>
      <c r="C3" s="2" t="s">
        <v>2</v>
      </c>
    </row>
    <row r="4" spans="1:3" x14ac:dyDescent="0.35">
      <c r="A4" s="3">
        <v>44568</v>
      </c>
      <c r="B4" s="1" t="s">
        <v>11</v>
      </c>
      <c r="C4" s="4">
        <v>4565.9399999999996</v>
      </c>
    </row>
    <row r="5" spans="1:3" x14ac:dyDescent="0.35">
      <c r="A5" s="3">
        <v>44568</v>
      </c>
      <c r="B5" s="1" t="s">
        <v>3</v>
      </c>
      <c r="C5" s="4">
        <v>470.11</v>
      </c>
    </row>
    <row r="6" spans="1:3" x14ac:dyDescent="0.35">
      <c r="A6" s="3">
        <v>44568</v>
      </c>
      <c r="B6" s="1" t="s">
        <v>46</v>
      </c>
      <c r="C6" s="4">
        <v>399.12</v>
      </c>
    </row>
    <row r="7" spans="1:3" x14ac:dyDescent="0.35">
      <c r="A7" s="3">
        <v>44568</v>
      </c>
      <c r="B7" s="1" t="s">
        <v>4</v>
      </c>
      <c r="C7" s="4">
        <v>636.17999999999995</v>
      </c>
    </row>
    <row r="8" spans="1:3" x14ac:dyDescent="0.35">
      <c r="A8" s="3">
        <v>44568</v>
      </c>
      <c r="B8" s="1" t="s">
        <v>8</v>
      </c>
      <c r="C8" s="4">
        <v>24.66</v>
      </c>
    </row>
    <row r="9" spans="1:3" x14ac:dyDescent="0.35">
      <c r="A9" s="3">
        <v>44568</v>
      </c>
      <c r="B9" s="1" t="s">
        <v>47</v>
      </c>
      <c r="C9" s="4">
        <v>150</v>
      </c>
    </row>
    <row r="10" spans="1:3" x14ac:dyDescent="0.35">
      <c r="A10" s="3">
        <v>44568</v>
      </c>
      <c r="B10" s="1" t="s">
        <v>48</v>
      </c>
      <c r="C10" s="4">
        <v>485.93</v>
      </c>
    </row>
    <row r="11" spans="1:3" x14ac:dyDescent="0.35">
      <c r="A11" s="3">
        <v>44578</v>
      </c>
      <c r="B11" s="1" t="s">
        <v>49</v>
      </c>
      <c r="C11" s="4">
        <v>660</v>
      </c>
    </row>
    <row r="12" spans="1:3" x14ac:dyDescent="0.35">
      <c r="A12" s="3">
        <f>+A11</f>
        <v>44578</v>
      </c>
      <c r="B12" s="1" t="s">
        <v>50</v>
      </c>
      <c r="C12" s="4">
        <v>225</v>
      </c>
    </row>
    <row r="13" spans="1:3" x14ac:dyDescent="0.35">
      <c r="A13" s="3">
        <f t="shared" ref="A13:A75" si="0">+A12</f>
        <v>44578</v>
      </c>
      <c r="B13" s="1" t="s">
        <v>51</v>
      </c>
      <c r="C13" s="4">
        <v>75</v>
      </c>
    </row>
    <row r="14" spans="1:3" x14ac:dyDescent="0.35">
      <c r="A14" s="3">
        <f t="shared" si="0"/>
        <v>44578</v>
      </c>
      <c r="B14" s="1" t="s">
        <v>10</v>
      </c>
      <c r="C14" s="4">
        <f>2079.5+747.12</f>
        <v>2826.62</v>
      </c>
    </row>
    <row r="15" spans="1:3" x14ac:dyDescent="0.35">
      <c r="A15" s="3">
        <f t="shared" si="0"/>
        <v>44578</v>
      </c>
      <c r="B15" s="1" t="s">
        <v>52</v>
      </c>
      <c r="C15" s="4">
        <v>804.01</v>
      </c>
    </row>
    <row r="16" spans="1:3" x14ac:dyDescent="0.35">
      <c r="A16" s="3">
        <f t="shared" si="0"/>
        <v>44578</v>
      </c>
      <c r="B16" s="1" t="s">
        <v>53</v>
      </c>
      <c r="C16" s="4">
        <v>3315</v>
      </c>
    </row>
    <row r="17" spans="1:3" x14ac:dyDescent="0.35">
      <c r="A17" s="3">
        <f t="shared" si="0"/>
        <v>44578</v>
      </c>
      <c r="B17" s="1" t="s">
        <v>37</v>
      </c>
      <c r="C17" s="4">
        <v>168</v>
      </c>
    </row>
    <row r="18" spans="1:3" x14ac:dyDescent="0.35">
      <c r="A18" s="3">
        <f t="shared" si="0"/>
        <v>44578</v>
      </c>
      <c r="B18" s="1" t="s">
        <v>54</v>
      </c>
      <c r="C18" s="4">
        <v>600</v>
      </c>
    </row>
    <row r="19" spans="1:3" x14ac:dyDescent="0.35">
      <c r="A19" s="3">
        <f t="shared" si="0"/>
        <v>44578</v>
      </c>
      <c r="B19" s="1" t="s">
        <v>19</v>
      </c>
      <c r="C19" s="4">
        <v>307.52</v>
      </c>
    </row>
    <row r="20" spans="1:3" x14ac:dyDescent="0.35">
      <c r="A20" s="3">
        <f t="shared" si="0"/>
        <v>44578</v>
      </c>
      <c r="B20" s="1" t="s">
        <v>55</v>
      </c>
      <c r="C20" s="4">
        <v>552.9</v>
      </c>
    </row>
    <row r="21" spans="1:3" x14ac:dyDescent="0.35">
      <c r="A21" s="3">
        <f t="shared" si="0"/>
        <v>44578</v>
      </c>
      <c r="B21" s="1" t="s">
        <v>9</v>
      </c>
      <c r="C21" s="4">
        <f>6943.01+4651.61+5442.06</f>
        <v>17036.68</v>
      </c>
    </row>
    <row r="22" spans="1:3" x14ac:dyDescent="0.35">
      <c r="A22" s="3">
        <f t="shared" si="0"/>
        <v>44578</v>
      </c>
      <c r="B22" s="1" t="s">
        <v>56</v>
      </c>
      <c r="C22" s="4">
        <v>552</v>
      </c>
    </row>
    <row r="23" spans="1:3" x14ac:dyDescent="0.35">
      <c r="A23" s="3">
        <f t="shared" si="0"/>
        <v>44578</v>
      </c>
      <c r="B23" s="1" t="s">
        <v>57</v>
      </c>
      <c r="C23" s="4">
        <v>515.61</v>
      </c>
    </row>
    <row r="24" spans="1:3" x14ac:dyDescent="0.35">
      <c r="A24" s="3">
        <f t="shared" si="0"/>
        <v>44578</v>
      </c>
      <c r="B24" s="1" t="s">
        <v>5</v>
      </c>
      <c r="C24" s="4">
        <v>715.2</v>
      </c>
    </row>
    <row r="25" spans="1:3" x14ac:dyDescent="0.35">
      <c r="A25" s="3">
        <f t="shared" si="0"/>
        <v>44578</v>
      </c>
      <c r="B25" s="5" t="s">
        <v>15</v>
      </c>
      <c r="C25" s="4">
        <f>52264.98+464.55</f>
        <v>52729.530000000006</v>
      </c>
    </row>
    <row r="26" spans="1:3" x14ac:dyDescent="0.35">
      <c r="A26" s="3">
        <f t="shared" si="0"/>
        <v>44578</v>
      </c>
      <c r="B26" s="1" t="s">
        <v>58</v>
      </c>
      <c r="C26" s="4">
        <v>469.42</v>
      </c>
    </row>
    <row r="27" spans="1:3" x14ac:dyDescent="0.35">
      <c r="A27" s="3">
        <f t="shared" si="0"/>
        <v>44578</v>
      </c>
      <c r="B27" s="1" t="s">
        <v>59</v>
      </c>
      <c r="C27" s="4">
        <v>125</v>
      </c>
    </row>
    <row r="28" spans="1:3" x14ac:dyDescent="0.35">
      <c r="A28" s="3">
        <v>44592</v>
      </c>
      <c r="B28" s="1" t="s">
        <v>60</v>
      </c>
      <c r="C28" s="4">
        <v>1871.35</v>
      </c>
    </row>
    <row r="29" spans="1:3" x14ac:dyDescent="0.35">
      <c r="A29" s="3">
        <f>+A28</f>
        <v>44592</v>
      </c>
      <c r="B29" s="1" t="s">
        <v>33</v>
      </c>
      <c r="C29" s="4">
        <v>3639.79</v>
      </c>
    </row>
    <row r="30" spans="1:3" x14ac:dyDescent="0.35">
      <c r="A30" s="3">
        <f t="shared" si="0"/>
        <v>44592</v>
      </c>
      <c r="B30" s="1" t="s">
        <v>34</v>
      </c>
      <c r="C30" s="4">
        <v>276.60000000000002</v>
      </c>
    </row>
    <row r="31" spans="1:3" x14ac:dyDescent="0.35">
      <c r="A31" s="3">
        <f t="shared" si="0"/>
        <v>44592</v>
      </c>
      <c r="B31" s="1" t="s">
        <v>28</v>
      </c>
      <c r="C31" s="4">
        <v>1026.42</v>
      </c>
    </row>
    <row r="32" spans="1:3" x14ac:dyDescent="0.35">
      <c r="A32" s="3">
        <f t="shared" si="0"/>
        <v>44592</v>
      </c>
      <c r="B32" s="1" t="s">
        <v>61</v>
      </c>
      <c r="C32" s="4">
        <v>362.33</v>
      </c>
    </row>
    <row r="33" spans="1:3" x14ac:dyDescent="0.35">
      <c r="A33" s="3">
        <f t="shared" si="0"/>
        <v>44592</v>
      </c>
      <c r="B33" s="1" t="s">
        <v>4</v>
      </c>
      <c r="C33" s="4">
        <v>783.6</v>
      </c>
    </row>
    <row r="34" spans="1:3" x14ac:dyDescent="0.35">
      <c r="A34" s="3">
        <f t="shared" si="0"/>
        <v>44592</v>
      </c>
      <c r="B34" s="1" t="s">
        <v>20</v>
      </c>
      <c r="C34" s="4">
        <v>239.4</v>
      </c>
    </row>
    <row r="35" spans="1:3" x14ac:dyDescent="0.35">
      <c r="A35" s="3">
        <f t="shared" si="0"/>
        <v>44592</v>
      </c>
      <c r="B35" s="1" t="s">
        <v>62</v>
      </c>
      <c r="C35" s="4">
        <v>192.74</v>
      </c>
    </row>
    <row r="36" spans="1:3" x14ac:dyDescent="0.35">
      <c r="A36" s="3">
        <f t="shared" si="0"/>
        <v>44592</v>
      </c>
      <c r="B36" s="1" t="s">
        <v>8</v>
      </c>
      <c r="C36" s="4">
        <v>249.81</v>
      </c>
    </row>
    <row r="37" spans="1:3" x14ac:dyDescent="0.35">
      <c r="A37" s="3">
        <f t="shared" si="0"/>
        <v>44592</v>
      </c>
      <c r="B37" s="1" t="s">
        <v>14</v>
      </c>
      <c r="C37" s="4">
        <v>3143.77</v>
      </c>
    </row>
    <row r="38" spans="1:3" x14ac:dyDescent="0.35">
      <c r="A38" s="3">
        <f t="shared" si="0"/>
        <v>44592</v>
      </c>
      <c r="B38" s="1" t="s">
        <v>43</v>
      </c>
      <c r="C38" s="4">
        <v>1299.0999999999999</v>
      </c>
    </row>
    <row r="39" spans="1:3" x14ac:dyDescent="0.35">
      <c r="A39" s="3">
        <f t="shared" si="0"/>
        <v>44592</v>
      </c>
      <c r="B39" s="1" t="s">
        <v>63</v>
      </c>
      <c r="C39" s="4">
        <v>8659</v>
      </c>
    </row>
    <row r="40" spans="1:3" x14ac:dyDescent="0.35">
      <c r="A40" s="3">
        <f t="shared" si="0"/>
        <v>44592</v>
      </c>
      <c r="B40" s="1" t="s">
        <v>48</v>
      </c>
      <c r="C40" s="4">
        <v>245.35</v>
      </c>
    </row>
    <row r="41" spans="1:3" x14ac:dyDescent="0.35">
      <c r="A41" s="3">
        <v>44600</v>
      </c>
      <c r="B41" s="1" t="s">
        <v>3</v>
      </c>
      <c r="C41" s="4">
        <f>263.06+221.94</f>
        <v>485</v>
      </c>
    </row>
    <row r="42" spans="1:3" x14ac:dyDescent="0.35">
      <c r="A42" s="3">
        <v>44600</v>
      </c>
      <c r="B42" s="1" t="s">
        <v>64</v>
      </c>
      <c r="C42" s="4">
        <v>227</v>
      </c>
    </row>
    <row r="43" spans="1:3" x14ac:dyDescent="0.35">
      <c r="A43" s="3">
        <f t="shared" si="0"/>
        <v>44600</v>
      </c>
      <c r="B43" s="5" t="s">
        <v>10</v>
      </c>
      <c r="C43" s="4">
        <v>730.66</v>
      </c>
    </row>
    <row r="44" spans="1:3" x14ac:dyDescent="0.35">
      <c r="A44" s="3">
        <f t="shared" si="0"/>
        <v>44600</v>
      </c>
      <c r="B44" s="1" t="s">
        <v>26</v>
      </c>
      <c r="C44" s="4">
        <v>1002</v>
      </c>
    </row>
    <row r="45" spans="1:3" x14ac:dyDescent="0.35">
      <c r="A45" s="3">
        <f t="shared" si="0"/>
        <v>44600</v>
      </c>
      <c r="B45" s="1" t="s">
        <v>53</v>
      </c>
      <c r="C45" s="4">
        <v>5324</v>
      </c>
    </row>
    <row r="46" spans="1:3" x14ac:dyDescent="0.35">
      <c r="A46" s="3">
        <f t="shared" si="0"/>
        <v>44600</v>
      </c>
      <c r="B46" s="1" t="s">
        <v>33</v>
      </c>
      <c r="C46" s="4">
        <v>1895.08</v>
      </c>
    </row>
    <row r="47" spans="1:3" x14ac:dyDescent="0.35">
      <c r="A47" s="3">
        <f t="shared" si="0"/>
        <v>44600</v>
      </c>
      <c r="B47" s="1" t="s">
        <v>21</v>
      </c>
      <c r="C47" s="4">
        <f>817.45+3726.42</f>
        <v>4543.87</v>
      </c>
    </row>
    <row r="48" spans="1:3" x14ac:dyDescent="0.35">
      <c r="A48" s="3">
        <f t="shared" si="0"/>
        <v>44600</v>
      </c>
      <c r="B48" s="1" t="s">
        <v>65</v>
      </c>
      <c r="C48" s="4">
        <v>1452.76</v>
      </c>
    </row>
    <row r="49" spans="1:3" x14ac:dyDescent="0.35">
      <c r="A49" s="3">
        <f t="shared" si="0"/>
        <v>44600</v>
      </c>
      <c r="B49" s="1" t="s">
        <v>66</v>
      </c>
      <c r="C49" s="4">
        <v>200</v>
      </c>
    </row>
    <row r="50" spans="1:3" x14ac:dyDescent="0.35">
      <c r="A50" s="3">
        <f t="shared" si="0"/>
        <v>44600</v>
      </c>
      <c r="B50" s="1" t="s">
        <v>56</v>
      </c>
      <c r="C50" s="4">
        <v>187</v>
      </c>
    </row>
    <row r="51" spans="1:3" x14ac:dyDescent="0.35">
      <c r="A51" s="3">
        <f t="shared" si="0"/>
        <v>44600</v>
      </c>
      <c r="B51" s="1" t="s">
        <v>62</v>
      </c>
      <c r="C51" s="4">
        <v>1160</v>
      </c>
    </row>
    <row r="52" spans="1:3" x14ac:dyDescent="0.35">
      <c r="A52" s="3">
        <f t="shared" si="0"/>
        <v>44600</v>
      </c>
      <c r="B52" s="1" t="s">
        <v>67</v>
      </c>
      <c r="C52" s="4">
        <v>149.63</v>
      </c>
    </row>
    <row r="53" spans="1:3" x14ac:dyDescent="0.35">
      <c r="A53" s="3">
        <f t="shared" si="0"/>
        <v>44600</v>
      </c>
      <c r="B53" s="1" t="s">
        <v>6</v>
      </c>
      <c r="C53" s="4">
        <v>450.42</v>
      </c>
    </row>
    <row r="54" spans="1:3" x14ac:dyDescent="0.35">
      <c r="A54" s="3">
        <f t="shared" si="0"/>
        <v>44600</v>
      </c>
      <c r="B54" s="1" t="s">
        <v>8</v>
      </c>
      <c r="C54" s="4">
        <v>395.9</v>
      </c>
    </row>
    <row r="55" spans="1:3" x14ac:dyDescent="0.35">
      <c r="A55" s="3">
        <f t="shared" si="0"/>
        <v>44600</v>
      </c>
      <c r="B55" s="1" t="s">
        <v>68</v>
      </c>
      <c r="C55" s="4">
        <v>867.85</v>
      </c>
    </row>
    <row r="56" spans="1:3" x14ac:dyDescent="0.35">
      <c r="A56" s="3">
        <f t="shared" si="0"/>
        <v>44600</v>
      </c>
      <c r="B56" s="1" t="s">
        <v>43</v>
      </c>
      <c r="C56" s="4">
        <v>521.9</v>
      </c>
    </row>
    <row r="57" spans="1:3" x14ac:dyDescent="0.35">
      <c r="A57" s="3">
        <f t="shared" si="0"/>
        <v>44600</v>
      </c>
      <c r="B57" s="1" t="s">
        <v>69</v>
      </c>
      <c r="C57" s="4">
        <v>165.21</v>
      </c>
    </row>
    <row r="58" spans="1:3" x14ac:dyDescent="0.35">
      <c r="A58" s="3">
        <v>44607</v>
      </c>
      <c r="B58" s="1" t="s">
        <v>49</v>
      </c>
      <c r="C58" s="4">
        <v>660</v>
      </c>
    </row>
    <row r="59" spans="1:3" x14ac:dyDescent="0.35">
      <c r="A59" s="3">
        <f t="shared" si="0"/>
        <v>44607</v>
      </c>
      <c r="B59" s="1" t="s">
        <v>70</v>
      </c>
      <c r="C59" s="4">
        <f>1387.84+2120.87</f>
        <v>3508.71</v>
      </c>
    </row>
    <row r="60" spans="1:3" x14ac:dyDescent="0.35">
      <c r="A60" s="3">
        <f t="shared" si="0"/>
        <v>44607</v>
      </c>
      <c r="B60" s="1" t="s">
        <v>71</v>
      </c>
      <c r="C60" s="4">
        <v>80.900000000000006</v>
      </c>
    </row>
    <row r="61" spans="1:3" x14ac:dyDescent="0.35">
      <c r="A61" s="3">
        <f t="shared" si="0"/>
        <v>44607</v>
      </c>
      <c r="B61" s="1" t="s">
        <v>51</v>
      </c>
      <c r="C61" s="4">
        <v>2394</v>
      </c>
    </row>
    <row r="62" spans="1:3" x14ac:dyDescent="0.35">
      <c r="A62" s="3">
        <f t="shared" si="0"/>
        <v>44607</v>
      </c>
      <c r="B62" s="5" t="s">
        <v>10</v>
      </c>
      <c r="C62" s="4">
        <f>1630.22+1435.76</f>
        <v>3065.98</v>
      </c>
    </row>
    <row r="63" spans="1:3" x14ac:dyDescent="0.35">
      <c r="A63" s="3">
        <f t="shared" si="0"/>
        <v>44607</v>
      </c>
      <c r="B63" s="1" t="s">
        <v>52</v>
      </c>
      <c r="C63" s="4">
        <f>1166.06+86.75</f>
        <v>1252.81</v>
      </c>
    </row>
    <row r="64" spans="1:3" x14ac:dyDescent="0.35">
      <c r="A64" s="3">
        <f t="shared" si="0"/>
        <v>44607</v>
      </c>
      <c r="B64" s="1" t="s">
        <v>36</v>
      </c>
      <c r="C64" s="4">
        <v>302.38</v>
      </c>
    </row>
    <row r="65" spans="1:3" x14ac:dyDescent="0.35">
      <c r="A65" s="3">
        <f t="shared" si="0"/>
        <v>44607</v>
      </c>
      <c r="B65" s="1" t="s">
        <v>72</v>
      </c>
      <c r="C65" s="4">
        <v>106.2</v>
      </c>
    </row>
    <row r="66" spans="1:3" x14ac:dyDescent="0.35">
      <c r="A66" s="3">
        <f t="shared" si="0"/>
        <v>44607</v>
      </c>
      <c r="B66" s="1" t="s">
        <v>73</v>
      </c>
      <c r="C66" s="4">
        <v>59.84</v>
      </c>
    </row>
    <row r="67" spans="1:3" x14ac:dyDescent="0.35">
      <c r="A67" s="3">
        <f t="shared" si="0"/>
        <v>44607</v>
      </c>
      <c r="B67" s="1" t="s">
        <v>55</v>
      </c>
      <c r="C67" s="4">
        <v>624.4</v>
      </c>
    </row>
    <row r="68" spans="1:3" x14ac:dyDescent="0.35">
      <c r="A68" s="3">
        <f t="shared" si="0"/>
        <v>44607</v>
      </c>
      <c r="B68" s="1" t="s">
        <v>9</v>
      </c>
      <c r="C68" s="4">
        <f>8193.56+2680.41+3672.07</f>
        <v>14546.039999999999</v>
      </c>
    </row>
    <row r="69" spans="1:3" x14ac:dyDescent="0.35">
      <c r="A69" s="3">
        <f t="shared" si="0"/>
        <v>44607</v>
      </c>
      <c r="B69" s="1" t="s">
        <v>56</v>
      </c>
      <c r="C69" s="4">
        <v>576</v>
      </c>
    </row>
    <row r="70" spans="1:3" x14ac:dyDescent="0.35">
      <c r="A70" s="3">
        <f t="shared" si="0"/>
        <v>44607</v>
      </c>
      <c r="B70" s="1" t="s">
        <v>41</v>
      </c>
      <c r="C70" s="4">
        <v>188.19</v>
      </c>
    </row>
    <row r="71" spans="1:3" x14ac:dyDescent="0.35">
      <c r="A71" s="3">
        <f t="shared" si="0"/>
        <v>44607</v>
      </c>
      <c r="B71" s="1" t="s">
        <v>74</v>
      </c>
      <c r="C71" s="4">
        <v>300</v>
      </c>
    </row>
    <row r="72" spans="1:3" x14ac:dyDescent="0.35">
      <c r="A72" s="3">
        <f t="shared" si="0"/>
        <v>44607</v>
      </c>
      <c r="B72" s="1" t="s">
        <v>75</v>
      </c>
      <c r="C72" s="4">
        <v>361.53</v>
      </c>
    </row>
    <row r="73" spans="1:3" x14ac:dyDescent="0.35">
      <c r="A73" s="3">
        <f t="shared" si="0"/>
        <v>44607</v>
      </c>
      <c r="B73" s="1" t="s">
        <v>5</v>
      </c>
      <c r="C73" s="4">
        <v>642.72</v>
      </c>
    </row>
    <row r="74" spans="1:3" x14ac:dyDescent="0.35">
      <c r="A74" s="3">
        <f t="shared" si="0"/>
        <v>44607</v>
      </c>
      <c r="B74" s="1" t="s">
        <v>15</v>
      </c>
      <c r="C74" s="4">
        <f>437.02+50169.11</f>
        <v>50606.13</v>
      </c>
    </row>
    <row r="75" spans="1:3" x14ac:dyDescent="0.35">
      <c r="A75" s="3">
        <f t="shared" si="0"/>
        <v>44607</v>
      </c>
      <c r="B75" s="1" t="s">
        <v>69</v>
      </c>
      <c r="C75" s="4">
        <v>60.36</v>
      </c>
    </row>
    <row r="76" spans="1:3" x14ac:dyDescent="0.35">
      <c r="A76" s="3">
        <f t="shared" ref="A76:A140" si="1">+A75</f>
        <v>44607</v>
      </c>
      <c r="B76" s="1" t="s">
        <v>58</v>
      </c>
      <c r="C76" s="4">
        <v>520.76</v>
      </c>
    </row>
    <row r="77" spans="1:3" x14ac:dyDescent="0.35">
      <c r="A77" s="3">
        <f t="shared" si="1"/>
        <v>44607</v>
      </c>
      <c r="B77" s="1" t="s">
        <v>17</v>
      </c>
      <c r="C77" s="4">
        <v>110.24</v>
      </c>
    </row>
    <row r="78" spans="1:3" x14ac:dyDescent="0.35">
      <c r="A78" s="3">
        <v>44614</v>
      </c>
      <c r="B78" s="1" t="s">
        <v>7</v>
      </c>
      <c r="C78" s="4">
        <v>3092.77</v>
      </c>
    </row>
    <row r="79" spans="1:3" x14ac:dyDescent="0.35">
      <c r="A79" s="3">
        <f t="shared" si="1"/>
        <v>44614</v>
      </c>
      <c r="B79" s="1" t="s">
        <v>76</v>
      </c>
      <c r="C79" s="4">
        <v>59.25</v>
      </c>
    </row>
    <row r="80" spans="1:3" x14ac:dyDescent="0.35">
      <c r="A80" s="3">
        <f t="shared" si="1"/>
        <v>44614</v>
      </c>
      <c r="B80" s="1" t="s">
        <v>77</v>
      </c>
      <c r="C80" s="4">
        <v>80</v>
      </c>
    </row>
    <row r="81" spans="1:3" x14ac:dyDescent="0.35">
      <c r="A81" s="3">
        <f t="shared" si="1"/>
        <v>44614</v>
      </c>
      <c r="B81" s="1" t="s">
        <v>62</v>
      </c>
      <c r="C81" s="4">
        <v>1622.9</v>
      </c>
    </row>
    <row r="82" spans="1:3" x14ac:dyDescent="0.35">
      <c r="A82" s="3">
        <f t="shared" si="1"/>
        <v>44614</v>
      </c>
      <c r="B82" s="1" t="s">
        <v>6</v>
      </c>
      <c r="C82" s="4">
        <v>440.8</v>
      </c>
    </row>
    <row r="83" spans="1:3" x14ac:dyDescent="0.35">
      <c r="A83" s="3">
        <f t="shared" si="1"/>
        <v>44614</v>
      </c>
      <c r="B83" s="1" t="s">
        <v>12</v>
      </c>
      <c r="C83" s="4">
        <v>201.5</v>
      </c>
    </row>
    <row r="84" spans="1:3" x14ac:dyDescent="0.35">
      <c r="A84" s="3">
        <f t="shared" si="1"/>
        <v>44614</v>
      </c>
      <c r="B84" s="1" t="s">
        <v>14</v>
      </c>
      <c r="C84" s="4">
        <v>2904.43</v>
      </c>
    </row>
    <row r="85" spans="1:3" x14ac:dyDescent="0.35">
      <c r="A85" s="3">
        <v>44620</v>
      </c>
      <c r="B85" s="1" t="s">
        <v>78</v>
      </c>
      <c r="C85" s="4">
        <v>8710</v>
      </c>
    </row>
    <row r="86" spans="1:3" x14ac:dyDescent="0.35">
      <c r="A86" s="3">
        <f t="shared" si="1"/>
        <v>44620</v>
      </c>
      <c r="B86" s="1" t="s">
        <v>48</v>
      </c>
      <c r="C86" s="4">
        <v>245.34</v>
      </c>
    </row>
    <row r="87" spans="1:3" x14ac:dyDescent="0.35">
      <c r="A87" s="3">
        <f t="shared" si="1"/>
        <v>44620</v>
      </c>
      <c r="B87" s="1" t="s">
        <v>3</v>
      </c>
      <c r="C87" s="4">
        <v>587.87</v>
      </c>
    </row>
    <row r="88" spans="1:3" x14ac:dyDescent="0.35">
      <c r="A88" s="3">
        <f t="shared" si="1"/>
        <v>44620</v>
      </c>
      <c r="B88" s="1" t="s">
        <v>53</v>
      </c>
      <c r="C88" s="4">
        <v>4940</v>
      </c>
    </row>
    <row r="89" spans="1:3" x14ac:dyDescent="0.35">
      <c r="A89" s="3">
        <f t="shared" si="1"/>
        <v>44620</v>
      </c>
      <c r="B89" s="1" t="s">
        <v>33</v>
      </c>
      <c r="C89" s="4">
        <v>4111.5200000000004</v>
      </c>
    </row>
    <row r="90" spans="1:3" x14ac:dyDescent="0.35">
      <c r="A90" s="3">
        <f t="shared" si="1"/>
        <v>44620</v>
      </c>
      <c r="B90" s="1" t="s">
        <v>28</v>
      </c>
      <c r="C90" s="4">
        <v>275.77999999999997</v>
      </c>
    </row>
    <row r="91" spans="1:3" x14ac:dyDescent="0.35">
      <c r="A91" s="3">
        <f t="shared" si="1"/>
        <v>44620</v>
      </c>
      <c r="B91" s="1" t="s">
        <v>27</v>
      </c>
      <c r="C91" s="4">
        <v>4412.04</v>
      </c>
    </row>
    <row r="92" spans="1:3" x14ac:dyDescent="0.35">
      <c r="A92" s="3">
        <f t="shared" si="1"/>
        <v>44620</v>
      </c>
      <c r="B92" s="1" t="s">
        <v>65</v>
      </c>
      <c r="C92" s="4">
        <v>1284.8</v>
      </c>
    </row>
    <row r="93" spans="1:3" x14ac:dyDescent="0.35">
      <c r="A93" s="3">
        <f t="shared" si="1"/>
        <v>44620</v>
      </c>
      <c r="B93" s="1" t="s">
        <v>67</v>
      </c>
      <c r="C93" s="4">
        <v>92.63</v>
      </c>
    </row>
    <row r="94" spans="1:3" x14ac:dyDescent="0.35">
      <c r="A94" s="3">
        <f t="shared" si="1"/>
        <v>44620</v>
      </c>
      <c r="B94" s="1" t="s">
        <v>75</v>
      </c>
      <c r="C94" s="4">
        <v>405.01</v>
      </c>
    </row>
    <row r="95" spans="1:3" x14ac:dyDescent="0.35">
      <c r="A95" s="3">
        <f t="shared" si="1"/>
        <v>44620</v>
      </c>
      <c r="B95" s="1" t="s">
        <v>6</v>
      </c>
      <c r="C95" s="4">
        <v>450.42</v>
      </c>
    </row>
    <row r="96" spans="1:3" x14ac:dyDescent="0.35">
      <c r="A96" s="3">
        <f t="shared" si="1"/>
        <v>44620</v>
      </c>
      <c r="B96" s="1" t="s">
        <v>40</v>
      </c>
      <c r="C96" s="4">
        <v>939.41</v>
      </c>
    </row>
    <row r="97" spans="1:3" x14ac:dyDescent="0.35">
      <c r="A97" s="3">
        <f t="shared" si="1"/>
        <v>44620</v>
      </c>
      <c r="B97" s="1" t="s">
        <v>43</v>
      </c>
      <c r="C97" s="4">
        <v>2000.82</v>
      </c>
    </row>
    <row r="98" spans="1:3" x14ac:dyDescent="0.35">
      <c r="A98" s="3">
        <f t="shared" si="1"/>
        <v>44620</v>
      </c>
      <c r="B98" s="1" t="s">
        <v>17</v>
      </c>
      <c r="C98" s="4">
        <v>39.9</v>
      </c>
    </row>
    <row r="99" spans="1:3" x14ac:dyDescent="0.35">
      <c r="A99" s="3">
        <v>44634</v>
      </c>
      <c r="B99" s="1" t="s">
        <v>49</v>
      </c>
      <c r="C99" s="4">
        <v>660</v>
      </c>
    </row>
    <row r="100" spans="1:3" x14ac:dyDescent="0.35">
      <c r="A100" s="3">
        <f t="shared" si="1"/>
        <v>44634</v>
      </c>
      <c r="B100" s="1" t="s">
        <v>70</v>
      </c>
      <c r="C100" s="4">
        <v>1387.83</v>
      </c>
    </row>
    <row r="101" spans="1:3" x14ac:dyDescent="0.35">
      <c r="A101" s="3">
        <f t="shared" si="1"/>
        <v>44634</v>
      </c>
      <c r="B101" s="1" t="s">
        <v>45</v>
      </c>
      <c r="C101" s="4">
        <v>974.48</v>
      </c>
    </row>
    <row r="102" spans="1:3" x14ac:dyDescent="0.35">
      <c r="A102" s="3">
        <f t="shared" si="1"/>
        <v>44634</v>
      </c>
      <c r="B102" s="5" t="s">
        <v>10</v>
      </c>
      <c r="C102" s="4">
        <f>1743.88+1220.13</f>
        <v>2964.01</v>
      </c>
    </row>
    <row r="103" spans="1:3" x14ac:dyDescent="0.35">
      <c r="A103" s="3">
        <f t="shared" si="1"/>
        <v>44634</v>
      </c>
      <c r="B103" s="1" t="s">
        <v>52</v>
      </c>
      <c r="C103" s="4">
        <f>936.93+336.67+21.78</f>
        <v>1295.3799999999999</v>
      </c>
    </row>
    <row r="104" spans="1:3" x14ac:dyDescent="0.35">
      <c r="A104" s="3">
        <f t="shared" si="1"/>
        <v>44634</v>
      </c>
      <c r="B104" s="1" t="s">
        <v>28</v>
      </c>
      <c r="C104" s="4">
        <v>269.97000000000003</v>
      </c>
    </row>
    <row r="105" spans="1:3" x14ac:dyDescent="0.35">
      <c r="A105" s="3">
        <f t="shared" si="1"/>
        <v>44634</v>
      </c>
      <c r="B105" s="1" t="s">
        <v>9</v>
      </c>
      <c r="C105" s="4">
        <f>6793.44+6672.75+3873.23+6547.8+23.94</f>
        <v>23911.159999999996</v>
      </c>
    </row>
    <row r="106" spans="1:3" x14ac:dyDescent="0.35">
      <c r="A106" s="3">
        <f t="shared" si="1"/>
        <v>44634</v>
      </c>
      <c r="B106" s="1" t="s">
        <v>56</v>
      </c>
      <c r="C106" s="4">
        <v>552</v>
      </c>
    </row>
    <row r="107" spans="1:3" x14ac:dyDescent="0.35">
      <c r="A107" s="3">
        <f t="shared" si="1"/>
        <v>44634</v>
      </c>
      <c r="B107" s="1" t="s">
        <v>62</v>
      </c>
      <c r="C107" s="4">
        <v>809.2</v>
      </c>
    </row>
    <row r="108" spans="1:3" x14ac:dyDescent="0.35">
      <c r="A108" s="3">
        <f t="shared" si="1"/>
        <v>44634</v>
      </c>
      <c r="B108" s="1" t="s">
        <v>6</v>
      </c>
      <c r="C108" s="4">
        <v>513.64</v>
      </c>
    </row>
    <row r="109" spans="1:3" x14ac:dyDescent="0.35">
      <c r="A109" s="3">
        <f t="shared" si="1"/>
        <v>44634</v>
      </c>
      <c r="B109" s="1" t="s">
        <v>24</v>
      </c>
      <c r="C109" s="4">
        <v>1061.46</v>
      </c>
    </row>
    <row r="110" spans="1:3" x14ac:dyDescent="0.35">
      <c r="A110" s="3">
        <f t="shared" si="1"/>
        <v>44634</v>
      </c>
      <c r="B110" s="1" t="s">
        <v>79</v>
      </c>
      <c r="C110" s="4">
        <v>200</v>
      </c>
    </row>
    <row r="111" spans="1:3" x14ac:dyDescent="0.35">
      <c r="A111" s="3">
        <f t="shared" si="1"/>
        <v>44634</v>
      </c>
      <c r="B111" s="1" t="s">
        <v>80</v>
      </c>
      <c r="C111" s="4">
        <v>3473.6</v>
      </c>
    </row>
    <row r="112" spans="1:3" x14ac:dyDescent="0.35">
      <c r="A112" s="3">
        <f t="shared" si="1"/>
        <v>44634</v>
      </c>
      <c r="B112" s="1" t="s">
        <v>8</v>
      </c>
      <c r="C112" s="4">
        <v>445.69</v>
      </c>
    </row>
    <row r="113" spans="1:3" x14ac:dyDescent="0.35">
      <c r="A113" s="3">
        <f t="shared" si="1"/>
        <v>44634</v>
      </c>
      <c r="B113" s="1" t="s">
        <v>15</v>
      </c>
      <c r="C113" s="4">
        <v>56868.46</v>
      </c>
    </row>
    <row r="114" spans="1:3" x14ac:dyDescent="0.35">
      <c r="A114" s="3">
        <f t="shared" si="1"/>
        <v>44634</v>
      </c>
      <c r="B114" s="1" t="s">
        <v>69</v>
      </c>
      <c r="C114" s="4">
        <v>75.22</v>
      </c>
    </row>
    <row r="115" spans="1:3" x14ac:dyDescent="0.35">
      <c r="A115" s="3">
        <f t="shared" si="1"/>
        <v>44634</v>
      </c>
      <c r="B115" s="1" t="s">
        <v>58</v>
      </c>
      <c r="C115" s="4">
        <v>903.13</v>
      </c>
    </row>
    <row r="116" spans="1:3" x14ac:dyDescent="0.35">
      <c r="A116" s="3">
        <v>44650</v>
      </c>
      <c r="B116" s="1" t="s">
        <v>7</v>
      </c>
      <c r="C116" s="4">
        <v>386.88</v>
      </c>
    </row>
    <row r="117" spans="1:3" x14ac:dyDescent="0.35">
      <c r="A117" s="3">
        <f t="shared" si="1"/>
        <v>44650</v>
      </c>
      <c r="B117" s="1" t="s">
        <v>53</v>
      </c>
      <c r="C117" s="4">
        <v>5324</v>
      </c>
    </row>
    <row r="118" spans="1:3" x14ac:dyDescent="0.35">
      <c r="A118" s="3">
        <f t="shared" si="1"/>
        <v>44650</v>
      </c>
      <c r="B118" s="1" t="s">
        <v>28</v>
      </c>
      <c r="C118" s="4">
        <v>2219.9499999999998</v>
      </c>
    </row>
    <row r="119" spans="1:3" x14ac:dyDescent="0.35">
      <c r="A119" s="3">
        <f t="shared" si="1"/>
        <v>44650</v>
      </c>
      <c r="B119" s="1" t="s">
        <v>65</v>
      </c>
      <c r="C119" s="4">
        <v>1185.27</v>
      </c>
    </row>
    <row r="120" spans="1:3" x14ac:dyDescent="0.35">
      <c r="A120" s="3">
        <f t="shared" si="1"/>
        <v>44650</v>
      </c>
      <c r="B120" s="1" t="s">
        <v>4</v>
      </c>
      <c r="C120" s="4">
        <v>1090.6199999999999</v>
      </c>
    </row>
    <row r="121" spans="1:3" x14ac:dyDescent="0.35">
      <c r="A121" s="3">
        <f t="shared" si="1"/>
        <v>44650</v>
      </c>
      <c r="B121" s="1" t="s">
        <v>20</v>
      </c>
      <c r="C121" s="4">
        <v>274.98</v>
      </c>
    </row>
    <row r="122" spans="1:3" x14ac:dyDescent="0.35">
      <c r="A122" s="3">
        <f t="shared" si="1"/>
        <v>44650</v>
      </c>
      <c r="B122" s="1" t="s">
        <v>67</v>
      </c>
      <c r="C122" s="4">
        <v>21.38</v>
      </c>
    </row>
    <row r="123" spans="1:3" x14ac:dyDescent="0.35">
      <c r="A123" s="3">
        <f t="shared" si="1"/>
        <v>44650</v>
      </c>
      <c r="B123" s="1" t="s">
        <v>75</v>
      </c>
      <c r="C123" s="4">
        <v>349.06</v>
      </c>
    </row>
    <row r="124" spans="1:3" x14ac:dyDescent="0.35">
      <c r="A124" s="3">
        <f t="shared" si="1"/>
        <v>44650</v>
      </c>
      <c r="B124" s="1" t="s">
        <v>6</v>
      </c>
      <c r="C124" s="4">
        <v>384.05</v>
      </c>
    </row>
    <row r="125" spans="1:3" x14ac:dyDescent="0.35">
      <c r="A125" s="3">
        <f t="shared" si="1"/>
        <v>44650</v>
      </c>
      <c r="B125" s="1" t="s">
        <v>8</v>
      </c>
      <c r="C125" s="4">
        <v>364.77</v>
      </c>
    </row>
    <row r="126" spans="1:3" x14ac:dyDescent="0.35">
      <c r="A126" s="3">
        <f t="shared" si="1"/>
        <v>44650</v>
      </c>
      <c r="B126" s="1" t="s">
        <v>12</v>
      </c>
      <c r="C126" s="4">
        <v>350.24</v>
      </c>
    </row>
    <row r="127" spans="1:3" x14ac:dyDescent="0.35">
      <c r="A127" s="3">
        <f t="shared" si="1"/>
        <v>44650</v>
      </c>
      <c r="B127" s="1" t="s">
        <v>81</v>
      </c>
      <c r="C127" s="4">
        <v>43.03</v>
      </c>
    </row>
    <row r="128" spans="1:3" x14ac:dyDescent="0.35">
      <c r="A128" s="3">
        <f t="shared" si="1"/>
        <v>44650</v>
      </c>
      <c r="B128" s="1" t="s">
        <v>14</v>
      </c>
      <c r="C128" s="4">
        <v>3095.43</v>
      </c>
    </row>
    <row r="129" spans="1:3" x14ac:dyDescent="0.35">
      <c r="A129" s="3">
        <f t="shared" si="1"/>
        <v>44650</v>
      </c>
      <c r="B129" s="1" t="s">
        <v>43</v>
      </c>
      <c r="C129" s="4">
        <v>1842.83</v>
      </c>
    </row>
    <row r="130" spans="1:3" x14ac:dyDescent="0.35">
      <c r="A130" s="3">
        <f t="shared" si="1"/>
        <v>44650</v>
      </c>
      <c r="B130" s="1" t="s">
        <v>48</v>
      </c>
      <c r="C130" s="4">
        <v>245.35</v>
      </c>
    </row>
    <row r="131" spans="1:3" x14ac:dyDescent="0.35">
      <c r="A131" s="3">
        <f t="shared" si="1"/>
        <v>44650</v>
      </c>
      <c r="B131" s="1" t="s">
        <v>123</v>
      </c>
      <c r="C131" s="4">
        <v>9410</v>
      </c>
    </row>
    <row r="132" spans="1:3" x14ac:dyDescent="0.35">
      <c r="A132" s="3">
        <v>44666</v>
      </c>
      <c r="B132" s="1" t="s">
        <v>49</v>
      </c>
      <c r="C132" s="4">
        <v>660</v>
      </c>
    </row>
    <row r="133" spans="1:3" x14ac:dyDescent="0.35">
      <c r="A133" s="3">
        <f>+A132</f>
        <v>44666</v>
      </c>
      <c r="B133" s="1" t="s">
        <v>70</v>
      </c>
      <c r="C133" s="4">
        <v>2885.95</v>
      </c>
    </row>
    <row r="134" spans="1:3" x14ac:dyDescent="0.35">
      <c r="A134" s="3">
        <f>+A133</f>
        <v>44666</v>
      </c>
      <c r="B134" s="1" t="s">
        <v>50</v>
      </c>
      <c r="C134" s="4">
        <v>225</v>
      </c>
    </row>
    <row r="135" spans="1:3" x14ac:dyDescent="0.35">
      <c r="A135" s="3">
        <f t="shared" si="1"/>
        <v>44666</v>
      </c>
      <c r="B135" s="1" t="s">
        <v>3</v>
      </c>
      <c r="C135" s="4">
        <v>878.77</v>
      </c>
    </row>
    <row r="136" spans="1:3" x14ac:dyDescent="0.35">
      <c r="A136" s="3">
        <f t="shared" si="1"/>
        <v>44666</v>
      </c>
      <c r="B136" s="1" t="s">
        <v>82</v>
      </c>
      <c r="C136" s="4">
        <v>130</v>
      </c>
    </row>
    <row r="137" spans="1:3" x14ac:dyDescent="0.35">
      <c r="A137" s="3">
        <f t="shared" si="1"/>
        <v>44666</v>
      </c>
      <c r="B137" s="1" t="s">
        <v>10</v>
      </c>
      <c r="C137" s="4">
        <f>1488.41+1144.02</f>
        <v>2632.4300000000003</v>
      </c>
    </row>
    <row r="138" spans="1:3" x14ac:dyDescent="0.35">
      <c r="A138" s="3">
        <f t="shared" si="1"/>
        <v>44666</v>
      </c>
      <c r="B138" s="1" t="s">
        <v>52</v>
      </c>
      <c r="C138" s="4">
        <f>1391.01+74.18</f>
        <v>1465.19</v>
      </c>
    </row>
    <row r="139" spans="1:3" x14ac:dyDescent="0.35">
      <c r="A139" s="3">
        <f t="shared" si="1"/>
        <v>44666</v>
      </c>
      <c r="B139" s="1" t="s">
        <v>33</v>
      </c>
      <c r="C139" s="4">
        <v>2977.69</v>
      </c>
    </row>
    <row r="140" spans="1:3" x14ac:dyDescent="0.35">
      <c r="A140" s="3">
        <f t="shared" si="1"/>
        <v>44666</v>
      </c>
      <c r="B140" s="1" t="s">
        <v>83</v>
      </c>
      <c r="C140" s="4">
        <v>50</v>
      </c>
    </row>
    <row r="141" spans="1:3" x14ac:dyDescent="0.35">
      <c r="A141" s="3">
        <f t="shared" ref="A141:A204" si="2">+A140</f>
        <v>44666</v>
      </c>
      <c r="B141" s="1" t="s">
        <v>9</v>
      </c>
      <c r="C141" s="4">
        <f>6091.89+7618.17+6628.25</f>
        <v>20338.310000000001</v>
      </c>
    </row>
    <row r="142" spans="1:3" x14ac:dyDescent="0.35">
      <c r="A142" s="3">
        <f t="shared" si="2"/>
        <v>44666</v>
      </c>
      <c r="B142" s="1" t="s">
        <v>56</v>
      </c>
      <c r="C142" s="4">
        <v>648</v>
      </c>
    </row>
    <row r="143" spans="1:3" x14ac:dyDescent="0.35">
      <c r="A143" s="3">
        <f t="shared" si="2"/>
        <v>44666</v>
      </c>
      <c r="B143" s="1" t="s">
        <v>84</v>
      </c>
      <c r="C143" s="4">
        <v>2108.34</v>
      </c>
    </row>
    <row r="144" spans="1:3" x14ac:dyDescent="0.35">
      <c r="A144" s="3">
        <f t="shared" si="2"/>
        <v>44666</v>
      </c>
      <c r="B144" s="1" t="s">
        <v>44</v>
      </c>
      <c r="C144" s="4">
        <v>493.2</v>
      </c>
    </row>
    <row r="145" spans="1:3" x14ac:dyDescent="0.35">
      <c r="A145" s="3">
        <f t="shared" si="2"/>
        <v>44666</v>
      </c>
      <c r="B145" s="1" t="s">
        <v>6</v>
      </c>
      <c r="C145" s="4">
        <v>490.14</v>
      </c>
    </row>
    <row r="146" spans="1:3" x14ac:dyDescent="0.35">
      <c r="A146" s="3">
        <f t="shared" si="2"/>
        <v>44666</v>
      </c>
      <c r="B146" s="1" t="s">
        <v>24</v>
      </c>
      <c r="C146" s="4">
        <v>186.3</v>
      </c>
    </row>
    <row r="147" spans="1:3" x14ac:dyDescent="0.35">
      <c r="A147" s="3">
        <f t="shared" si="2"/>
        <v>44666</v>
      </c>
      <c r="B147" s="1" t="s">
        <v>15</v>
      </c>
      <c r="C147" s="4">
        <f>19948.95+19275.27+535.68</f>
        <v>39759.9</v>
      </c>
    </row>
    <row r="148" spans="1:3" x14ac:dyDescent="0.35">
      <c r="A148" s="3">
        <f t="shared" si="2"/>
        <v>44666</v>
      </c>
      <c r="B148" s="1" t="s">
        <v>69</v>
      </c>
      <c r="C148" s="4">
        <v>88.14</v>
      </c>
    </row>
    <row r="149" spans="1:3" x14ac:dyDescent="0.35">
      <c r="A149" s="3">
        <f t="shared" si="2"/>
        <v>44666</v>
      </c>
      <c r="B149" s="1" t="s">
        <v>58</v>
      </c>
      <c r="C149" s="4">
        <v>612.42999999999995</v>
      </c>
    </row>
    <row r="150" spans="1:3" x14ac:dyDescent="0.35">
      <c r="A150" s="3">
        <v>44679</v>
      </c>
      <c r="B150" s="1" t="s">
        <v>85</v>
      </c>
      <c r="C150" s="4">
        <v>8739</v>
      </c>
    </row>
    <row r="151" spans="1:3" x14ac:dyDescent="0.35">
      <c r="A151" s="3">
        <f t="shared" si="2"/>
        <v>44679</v>
      </c>
      <c r="B151" s="1" t="s">
        <v>45</v>
      </c>
      <c r="C151" s="4">
        <v>3562.17</v>
      </c>
    </row>
    <row r="152" spans="1:3" x14ac:dyDescent="0.35">
      <c r="A152" s="3">
        <f t="shared" si="2"/>
        <v>44679</v>
      </c>
      <c r="B152" s="1" t="s">
        <v>3</v>
      </c>
      <c r="C152" s="4">
        <v>118.03</v>
      </c>
    </row>
    <row r="153" spans="1:3" x14ac:dyDescent="0.35">
      <c r="A153" s="3">
        <f t="shared" si="2"/>
        <v>44679</v>
      </c>
      <c r="B153" s="1" t="s">
        <v>33</v>
      </c>
      <c r="C153" s="4">
        <v>3160.99</v>
      </c>
    </row>
    <row r="154" spans="1:3" x14ac:dyDescent="0.35">
      <c r="A154" s="3">
        <f t="shared" si="2"/>
        <v>44679</v>
      </c>
      <c r="B154" s="1" t="s">
        <v>34</v>
      </c>
      <c r="C154" s="4">
        <f>583.42+256.8</f>
        <v>840.22</v>
      </c>
    </row>
    <row r="155" spans="1:3" x14ac:dyDescent="0.35">
      <c r="A155" s="3">
        <f t="shared" si="2"/>
        <v>44679</v>
      </c>
      <c r="B155" s="1" t="s">
        <v>13</v>
      </c>
      <c r="C155" s="4">
        <v>704.3</v>
      </c>
    </row>
    <row r="156" spans="1:3" x14ac:dyDescent="0.35">
      <c r="A156" s="3">
        <f t="shared" si="2"/>
        <v>44679</v>
      </c>
      <c r="B156" s="1" t="s">
        <v>86</v>
      </c>
      <c r="C156" s="4">
        <v>339.82</v>
      </c>
    </row>
    <row r="157" spans="1:3" x14ac:dyDescent="0.35">
      <c r="A157" s="3">
        <f t="shared" si="2"/>
        <v>44679</v>
      </c>
      <c r="B157" s="1" t="s">
        <v>9</v>
      </c>
      <c r="C157" s="4">
        <v>86.29</v>
      </c>
    </row>
    <row r="158" spans="1:3" x14ac:dyDescent="0.35">
      <c r="A158" s="3">
        <f t="shared" si="2"/>
        <v>44679</v>
      </c>
      <c r="B158" s="1" t="s">
        <v>67</v>
      </c>
      <c r="C158" s="4">
        <v>163.86</v>
      </c>
    </row>
    <row r="159" spans="1:3" x14ac:dyDescent="0.35">
      <c r="A159" s="3">
        <f t="shared" si="2"/>
        <v>44679</v>
      </c>
      <c r="B159" s="1" t="s">
        <v>44</v>
      </c>
      <c r="C159" s="4">
        <v>456</v>
      </c>
    </row>
    <row r="160" spans="1:3" x14ac:dyDescent="0.35">
      <c r="A160" s="3">
        <f t="shared" si="2"/>
        <v>44679</v>
      </c>
      <c r="B160" s="1" t="s">
        <v>8</v>
      </c>
      <c r="C160" s="4">
        <v>788.65</v>
      </c>
    </row>
    <row r="161" spans="1:3" x14ac:dyDescent="0.35">
      <c r="A161" s="3">
        <f t="shared" si="2"/>
        <v>44679</v>
      </c>
      <c r="B161" s="1" t="s">
        <v>14</v>
      </c>
      <c r="C161" s="4">
        <v>3769.36</v>
      </c>
    </row>
    <row r="162" spans="1:3" x14ac:dyDescent="0.35">
      <c r="A162" s="3">
        <f t="shared" si="2"/>
        <v>44679</v>
      </c>
      <c r="B162" s="1" t="s">
        <v>43</v>
      </c>
      <c r="C162" s="4">
        <v>1987.48</v>
      </c>
    </row>
    <row r="163" spans="1:3" x14ac:dyDescent="0.35">
      <c r="A163" s="3">
        <f t="shared" si="2"/>
        <v>44679</v>
      </c>
      <c r="B163" s="1" t="s">
        <v>48</v>
      </c>
      <c r="C163" s="4">
        <v>245.35</v>
      </c>
    </row>
    <row r="164" spans="1:3" x14ac:dyDescent="0.35">
      <c r="A164" s="3">
        <v>44686</v>
      </c>
      <c r="B164" s="1" t="s">
        <v>45</v>
      </c>
      <c r="C164" s="4">
        <f>413.32+19.98</f>
        <v>433.3</v>
      </c>
    </row>
    <row r="165" spans="1:3" x14ac:dyDescent="0.35">
      <c r="A165" s="3">
        <f t="shared" si="2"/>
        <v>44686</v>
      </c>
      <c r="B165" s="1" t="s">
        <v>3</v>
      </c>
      <c r="C165" s="4">
        <v>456.84</v>
      </c>
    </row>
    <row r="166" spans="1:3" x14ac:dyDescent="0.35">
      <c r="A166" s="3">
        <f t="shared" si="2"/>
        <v>44686</v>
      </c>
      <c r="B166" s="1" t="s">
        <v>87</v>
      </c>
      <c r="C166" s="4">
        <v>603.09</v>
      </c>
    </row>
    <row r="167" spans="1:3" x14ac:dyDescent="0.35">
      <c r="A167" s="3">
        <f t="shared" si="2"/>
        <v>44686</v>
      </c>
      <c r="B167" s="1" t="s">
        <v>38</v>
      </c>
      <c r="C167" s="4">
        <v>2275.2600000000002</v>
      </c>
    </row>
    <row r="168" spans="1:3" x14ac:dyDescent="0.35">
      <c r="A168" s="3">
        <f t="shared" si="2"/>
        <v>44686</v>
      </c>
      <c r="B168" s="1" t="s">
        <v>53</v>
      </c>
      <c r="C168" s="4">
        <v>4748</v>
      </c>
    </row>
    <row r="169" spans="1:3" x14ac:dyDescent="0.35">
      <c r="A169" s="3">
        <f t="shared" si="2"/>
        <v>44686</v>
      </c>
      <c r="B169" s="1" t="s">
        <v>33</v>
      </c>
      <c r="C169" s="4">
        <v>2052.17</v>
      </c>
    </row>
    <row r="170" spans="1:3" x14ac:dyDescent="0.35">
      <c r="A170" s="3">
        <f t="shared" si="2"/>
        <v>44686</v>
      </c>
      <c r="B170" s="1" t="s">
        <v>28</v>
      </c>
      <c r="C170" s="4">
        <v>676.84</v>
      </c>
    </row>
    <row r="171" spans="1:3" x14ac:dyDescent="0.35">
      <c r="A171" s="3">
        <f t="shared" si="2"/>
        <v>44686</v>
      </c>
      <c r="B171" s="1" t="s">
        <v>13</v>
      </c>
      <c r="C171" s="4">
        <v>708.66</v>
      </c>
    </row>
    <row r="172" spans="1:3" x14ac:dyDescent="0.35">
      <c r="A172" s="3">
        <f t="shared" si="2"/>
        <v>44686</v>
      </c>
      <c r="B172" s="1" t="s">
        <v>46</v>
      </c>
      <c r="C172" s="4">
        <v>454.94</v>
      </c>
    </row>
    <row r="173" spans="1:3" x14ac:dyDescent="0.35">
      <c r="A173" s="3">
        <f t="shared" si="2"/>
        <v>44686</v>
      </c>
      <c r="B173" s="1" t="s">
        <v>65</v>
      </c>
      <c r="C173" s="4">
        <v>1453.46</v>
      </c>
    </row>
    <row r="174" spans="1:3" x14ac:dyDescent="0.35">
      <c r="A174" s="3">
        <f t="shared" si="2"/>
        <v>44686</v>
      </c>
      <c r="B174" s="1" t="s">
        <v>4</v>
      </c>
      <c r="C174" s="4">
        <v>509.39</v>
      </c>
    </row>
    <row r="175" spans="1:3" x14ac:dyDescent="0.35">
      <c r="A175" s="3">
        <f t="shared" si="2"/>
        <v>44686</v>
      </c>
      <c r="B175" s="1" t="s">
        <v>86</v>
      </c>
      <c r="C175" s="4">
        <v>1073.8499999999999</v>
      </c>
    </row>
    <row r="176" spans="1:3" x14ac:dyDescent="0.35">
      <c r="A176" s="3">
        <f t="shared" si="2"/>
        <v>44686</v>
      </c>
      <c r="B176" s="1" t="s">
        <v>56</v>
      </c>
      <c r="C176" s="4">
        <v>187</v>
      </c>
    </row>
    <row r="177" spans="1:3" x14ac:dyDescent="0.35">
      <c r="A177" s="3">
        <f t="shared" si="2"/>
        <v>44686</v>
      </c>
      <c r="B177" s="1" t="s">
        <v>75</v>
      </c>
      <c r="C177" s="4">
        <v>355.08</v>
      </c>
    </row>
    <row r="178" spans="1:3" x14ac:dyDescent="0.35">
      <c r="A178" s="3">
        <f t="shared" si="2"/>
        <v>44686</v>
      </c>
      <c r="B178" s="1" t="s">
        <v>6</v>
      </c>
      <c r="C178" s="4">
        <v>645.85</v>
      </c>
    </row>
    <row r="179" spans="1:3" x14ac:dyDescent="0.35">
      <c r="A179" s="3">
        <f t="shared" si="2"/>
        <v>44686</v>
      </c>
      <c r="B179" s="1" t="s">
        <v>18</v>
      </c>
      <c r="C179" s="4">
        <v>318.87</v>
      </c>
    </row>
    <row r="180" spans="1:3" x14ac:dyDescent="0.35">
      <c r="A180" s="3">
        <f t="shared" si="2"/>
        <v>44686</v>
      </c>
      <c r="B180" s="1" t="s">
        <v>8</v>
      </c>
      <c r="C180" s="4">
        <v>363</v>
      </c>
    </row>
    <row r="181" spans="1:3" x14ac:dyDescent="0.35">
      <c r="A181" s="3">
        <f t="shared" si="2"/>
        <v>44686</v>
      </c>
      <c r="B181" s="1" t="s">
        <v>14</v>
      </c>
      <c r="C181" s="4">
        <v>2026.68</v>
      </c>
    </row>
    <row r="182" spans="1:3" x14ac:dyDescent="0.35">
      <c r="A182" s="3">
        <f t="shared" si="2"/>
        <v>44686</v>
      </c>
      <c r="B182" s="1" t="s">
        <v>29</v>
      </c>
      <c r="C182" s="4">
        <v>530.16</v>
      </c>
    </row>
    <row r="183" spans="1:3" x14ac:dyDescent="0.35">
      <c r="A183" s="3">
        <v>44697</v>
      </c>
      <c r="B183" s="1" t="s">
        <v>49</v>
      </c>
      <c r="C183" s="4">
        <v>660</v>
      </c>
    </row>
    <row r="184" spans="1:3" x14ac:dyDescent="0.35">
      <c r="A184" s="3">
        <f t="shared" si="2"/>
        <v>44697</v>
      </c>
      <c r="B184" s="1" t="s">
        <v>70</v>
      </c>
      <c r="C184" s="4">
        <v>843.18</v>
      </c>
    </row>
    <row r="185" spans="1:3" x14ac:dyDescent="0.35">
      <c r="A185" s="3">
        <f t="shared" si="2"/>
        <v>44697</v>
      </c>
      <c r="B185" s="1" t="s">
        <v>51</v>
      </c>
      <c r="C185" s="4">
        <v>221</v>
      </c>
    </row>
    <row r="186" spans="1:3" x14ac:dyDescent="0.35">
      <c r="A186" s="3">
        <f t="shared" si="2"/>
        <v>44697</v>
      </c>
      <c r="B186" s="1" t="s">
        <v>10</v>
      </c>
      <c r="C186" s="4">
        <f>1365.63+1107.78</f>
        <v>2473.41</v>
      </c>
    </row>
    <row r="187" spans="1:3" x14ac:dyDescent="0.35">
      <c r="A187" s="3">
        <f t="shared" si="2"/>
        <v>44697</v>
      </c>
      <c r="B187" s="1" t="s">
        <v>52</v>
      </c>
      <c r="C187" s="4">
        <f>2196.85+188.47</f>
        <v>2385.3199999999997</v>
      </c>
    </row>
    <row r="188" spans="1:3" x14ac:dyDescent="0.35">
      <c r="A188" s="3">
        <f t="shared" si="2"/>
        <v>44697</v>
      </c>
      <c r="B188" s="1" t="s">
        <v>76</v>
      </c>
      <c r="C188" s="4">
        <v>111.25</v>
      </c>
    </row>
    <row r="189" spans="1:3" x14ac:dyDescent="0.35">
      <c r="A189" s="3">
        <f t="shared" si="2"/>
        <v>44697</v>
      </c>
      <c r="B189" s="1" t="s">
        <v>88</v>
      </c>
      <c r="C189" s="4">
        <v>310.62</v>
      </c>
    </row>
    <row r="190" spans="1:3" x14ac:dyDescent="0.35">
      <c r="A190" s="3">
        <f t="shared" si="2"/>
        <v>44697</v>
      </c>
      <c r="B190" s="1" t="s">
        <v>9</v>
      </c>
      <c r="C190" s="4">
        <f>2109.96+7424.85+5831.82+2357.15+8159.84</f>
        <v>25883.620000000003</v>
      </c>
    </row>
    <row r="191" spans="1:3" x14ac:dyDescent="0.35">
      <c r="A191" s="3">
        <f t="shared" si="2"/>
        <v>44697</v>
      </c>
      <c r="B191" s="1" t="s">
        <v>56</v>
      </c>
      <c r="C191" s="4">
        <v>576</v>
      </c>
    </row>
    <row r="192" spans="1:3" x14ac:dyDescent="0.35">
      <c r="A192" s="3">
        <f t="shared" si="2"/>
        <v>44697</v>
      </c>
      <c r="B192" s="1" t="s">
        <v>62</v>
      </c>
      <c r="C192" s="4">
        <v>364.28</v>
      </c>
    </row>
    <row r="193" spans="1:3" x14ac:dyDescent="0.35">
      <c r="A193" s="3">
        <f t="shared" si="2"/>
        <v>44697</v>
      </c>
      <c r="B193" s="1" t="s">
        <v>89</v>
      </c>
      <c r="C193" s="4">
        <v>710</v>
      </c>
    </row>
    <row r="194" spans="1:3" x14ac:dyDescent="0.35">
      <c r="A194" s="3">
        <f t="shared" si="2"/>
        <v>44697</v>
      </c>
      <c r="B194" s="1" t="s">
        <v>15</v>
      </c>
      <c r="C194" s="4">
        <f>239.14+25785.94+22496.47</f>
        <v>48521.55</v>
      </c>
    </row>
    <row r="195" spans="1:3" x14ac:dyDescent="0.35">
      <c r="A195" s="3">
        <f t="shared" si="2"/>
        <v>44697</v>
      </c>
      <c r="B195" s="1" t="s">
        <v>69</v>
      </c>
      <c r="C195" s="4">
        <v>99.26</v>
      </c>
    </row>
    <row r="196" spans="1:3" x14ac:dyDescent="0.35">
      <c r="A196" s="3">
        <v>44712</v>
      </c>
      <c r="B196" s="1" t="s">
        <v>23</v>
      </c>
      <c r="C196" s="4">
        <v>193.43</v>
      </c>
    </row>
    <row r="197" spans="1:3" x14ac:dyDescent="0.35">
      <c r="A197" s="3">
        <f t="shared" si="2"/>
        <v>44712</v>
      </c>
      <c r="B197" s="1" t="s">
        <v>3</v>
      </c>
      <c r="C197" s="4">
        <v>354.86</v>
      </c>
    </row>
    <row r="198" spans="1:3" x14ac:dyDescent="0.35">
      <c r="A198" s="3">
        <f t="shared" si="2"/>
        <v>44712</v>
      </c>
      <c r="B198" s="1" t="s">
        <v>36</v>
      </c>
      <c r="C198" s="4">
        <v>1638.18</v>
      </c>
    </row>
    <row r="199" spans="1:3" x14ac:dyDescent="0.35">
      <c r="A199" s="3">
        <f t="shared" si="2"/>
        <v>44712</v>
      </c>
      <c r="B199" s="1" t="s">
        <v>22</v>
      </c>
      <c r="C199" s="4">
        <v>834.71</v>
      </c>
    </row>
    <row r="200" spans="1:3" x14ac:dyDescent="0.35">
      <c r="A200" s="3">
        <f t="shared" si="2"/>
        <v>44712</v>
      </c>
      <c r="B200" s="1" t="s">
        <v>33</v>
      </c>
      <c r="C200" s="4">
        <v>4120.17</v>
      </c>
    </row>
    <row r="201" spans="1:3" x14ac:dyDescent="0.35">
      <c r="A201" s="3">
        <f t="shared" si="2"/>
        <v>44712</v>
      </c>
      <c r="B201" s="1" t="s">
        <v>13</v>
      </c>
      <c r="C201" s="4">
        <v>92.93</v>
      </c>
    </row>
    <row r="202" spans="1:3" x14ac:dyDescent="0.35">
      <c r="A202" s="3">
        <f t="shared" si="2"/>
        <v>44712</v>
      </c>
      <c r="B202" s="1" t="s">
        <v>27</v>
      </c>
      <c r="C202" s="4">
        <v>5849.15</v>
      </c>
    </row>
    <row r="203" spans="1:3" x14ac:dyDescent="0.35">
      <c r="A203" s="3">
        <f t="shared" si="2"/>
        <v>44712</v>
      </c>
      <c r="B203" s="1" t="s">
        <v>20</v>
      </c>
      <c r="C203" s="4">
        <v>1094.27</v>
      </c>
    </row>
    <row r="204" spans="1:3" x14ac:dyDescent="0.35">
      <c r="A204" s="3">
        <f t="shared" si="2"/>
        <v>44712</v>
      </c>
      <c r="B204" s="1" t="s">
        <v>67</v>
      </c>
      <c r="C204" s="4">
        <v>292.08</v>
      </c>
    </row>
    <row r="205" spans="1:3" x14ac:dyDescent="0.35">
      <c r="A205" s="3">
        <f t="shared" ref="A205:A268" si="3">+A204</f>
        <v>44712</v>
      </c>
      <c r="B205" s="1" t="s">
        <v>75</v>
      </c>
      <c r="C205" s="4">
        <v>416.62</v>
      </c>
    </row>
    <row r="206" spans="1:3" x14ac:dyDescent="0.35">
      <c r="A206" s="3">
        <f t="shared" si="3"/>
        <v>44712</v>
      </c>
      <c r="B206" s="1" t="s">
        <v>8</v>
      </c>
      <c r="C206" s="4">
        <v>114.8</v>
      </c>
    </row>
    <row r="207" spans="1:3" x14ac:dyDescent="0.35">
      <c r="A207" s="3">
        <f t="shared" si="3"/>
        <v>44712</v>
      </c>
      <c r="B207" s="1" t="s">
        <v>14</v>
      </c>
      <c r="C207" s="4">
        <v>2255.65</v>
      </c>
    </row>
    <row r="208" spans="1:3" x14ac:dyDescent="0.35">
      <c r="A208" s="3">
        <f t="shared" si="3"/>
        <v>44712</v>
      </c>
      <c r="B208" s="1" t="s">
        <v>43</v>
      </c>
      <c r="C208" s="4">
        <v>2316.87</v>
      </c>
    </row>
    <row r="209" spans="1:3" x14ac:dyDescent="0.35">
      <c r="A209" s="3">
        <f t="shared" si="3"/>
        <v>44712</v>
      </c>
      <c r="B209" s="1" t="s">
        <v>17</v>
      </c>
      <c r="C209" s="4">
        <v>4.34</v>
      </c>
    </row>
    <row r="210" spans="1:3" x14ac:dyDescent="0.35">
      <c r="A210" s="3">
        <f t="shared" si="3"/>
        <v>44712</v>
      </c>
      <c r="B210" s="1" t="s">
        <v>48</v>
      </c>
      <c r="C210" s="4">
        <v>292.38</v>
      </c>
    </row>
    <row r="211" spans="1:3" x14ac:dyDescent="0.35">
      <c r="A211" s="3">
        <f t="shared" si="3"/>
        <v>44712</v>
      </c>
      <c r="B211" s="1" t="s">
        <v>90</v>
      </c>
      <c r="C211" s="4">
        <v>18052</v>
      </c>
    </row>
    <row r="212" spans="1:3" x14ac:dyDescent="0.35">
      <c r="A212" s="3">
        <v>44725</v>
      </c>
      <c r="B212" s="1" t="s">
        <v>70</v>
      </c>
      <c r="C212" s="4">
        <v>431.63</v>
      </c>
    </row>
    <row r="213" spans="1:3" x14ac:dyDescent="0.35">
      <c r="A213" s="3">
        <f t="shared" si="3"/>
        <v>44725</v>
      </c>
      <c r="B213" s="1" t="s">
        <v>7</v>
      </c>
      <c r="C213" s="4">
        <v>2372.19</v>
      </c>
    </row>
    <row r="214" spans="1:3" x14ac:dyDescent="0.35">
      <c r="A214" s="3">
        <f t="shared" si="3"/>
        <v>44725</v>
      </c>
      <c r="B214" s="1" t="s">
        <v>91</v>
      </c>
      <c r="C214" s="4">
        <v>355</v>
      </c>
    </row>
    <row r="215" spans="1:3" x14ac:dyDescent="0.35">
      <c r="A215" s="3">
        <f t="shared" si="3"/>
        <v>44725</v>
      </c>
      <c r="B215" s="1" t="s">
        <v>51</v>
      </c>
      <c r="C215" s="4">
        <v>85</v>
      </c>
    </row>
    <row r="216" spans="1:3" x14ac:dyDescent="0.35">
      <c r="A216" s="3">
        <f t="shared" si="3"/>
        <v>44725</v>
      </c>
      <c r="B216" s="1" t="s">
        <v>10</v>
      </c>
      <c r="C216" s="4">
        <f>941.25+1495.25</f>
        <v>2436.5</v>
      </c>
    </row>
    <row r="217" spans="1:3" x14ac:dyDescent="0.35">
      <c r="A217" s="3">
        <f t="shared" si="3"/>
        <v>44725</v>
      </c>
      <c r="B217" s="1" t="s">
        <v>52</v>
      </c>
      <c r="C217" s="4">
        <f>2564.61+41.75</f>
        <v>2606.36</v>
      </c>
    </row>
    <row r="218" spans="1:3" x14ac:dyDescent="0.35">
      <c r="A218" s="3">
        <f t="shared" si="3"/>
        <v>44725</v>
      </c>
      <c r="B218" s="1" t="s">
        <v>53</v>
      </c>
      <c r="C218" s="4">
        <v>4264</v>
      </c>
    </row>
    <row r="219" spans="1:3" x14ac:dyDescent="0.35">
      <c r="A219" s="3">
        <f t="shared" si="3"/>
        <v>44725</v>
      </c>
      <c r="B219" s="1" t="s">
        <v>88</v>
      </c>
      <c r="C219" s="4">
        <v>352.51</v>
      </c>
    </row>
    <row r="220" spans="1:3" x14ac:dyDescent="0.35">
      <c r="A220" s="3">
        <f t="shared" si="3"/>
        <v>44725</v>
      </c>
      <c r="B220" s="1" t="s">
        <v>65</v>
      </c>
      <c r="C220" s="4">
        <v>895.91</v>
      </c>
    </row>
    <row r="221" spans="1:3" x14ac:dyDescent="0.35">
      <c r="A221" s="3">
        <f t="shared" si="3"/>
        <v>44725</v>
      </c>
      <c r="B221" s="1" t="s">
        <v>9</v>
      </c>
      <c r="C221" s="4">
        <f>5849.75+4551.82+6495.61+38.65</f>
        <v>16935.830000000002</v>
      </c>
    </row>
    <row r="222" spans="1:3" x14ac:dyDescent="0.35">
      <c r="A222" s="3">
        <f t="shared" si="3"/>
        <v>44725</v>
      </c>
      <c r="B222" s="1" t="s">
        <v>56</v>
      </c>
      <c r="C222" s="4">
        <v>576</v>
      </c>
    </row>
    <row r="223" spans="1:3" x14ac:dyDescent="0.35">
      <c r="A223" s="3">
        <f t="shared" si="3"/>
        <v>44725</v>
      </c>
      <c r="B223" s="1" t="s">
        <v>84</v>
      </c>
      <c r="C223" s="4">
        <v>157.25</v>
      </c>
    </row>
    <row r="224" spans="1:3" x14ac:dyDescent="0.35">
      <c r="A224" s="3">
        <f t="shared" si="3"/>
        <v>44725</v>
      </c>
      <c r="B224" s="1" t="s">
        <v>16</v>
      </c>
      <c r="C224" s="4">
        <v>1759.07</v>
      </c>
    </row>
    <row r="225" spans="1:3" x14ac:dyDescent="0.35">
      <c r="A225" s="3">
        <f t="shared" si="3"/>
        <v>44725</v>
      </c>
      <c r="B225" s="1" t="s">
        <v>8</v>
      </c>
      <c r="C225" s="4">
        <v>540.21</v>
      </c>
    </row>
    <row r="226" spans="1:3" x14ac:dyDescent="0.35">
      <c r="A226" s="3">
        <f t="shared" si="3"/>
        <v>44725</v>
      </c>
      <c r="B226" s="1" t="s">
        <v>14</v>
      </c>
      <c r="C226" s="4">
        <v>1470.68</v>
      </c>
    </row>
    <row r="227" spans="1:3" x14ac:dyDescent="0.35">
      <c r="A227" s="3">
        <f t="shared" si="3"/>
        <v>44725</v>
      </c>
      <c r="B227" s="1" t="s">
        <v>15</v>
      </c>
      <c r="C227" s="4">
        <f>525.89+25464.07+21667.36</f>
        <v>47657.32</v>
      </c>
    </row>
    <row r="228" spans="1:3" x14ac:dyDescent="0.35">
      <c r="A228" s="3">
        <f t="shared" si="3"/>
        <v>44725</v>
      </c>
      <c r="B228" s="1" t="s">
        <v>69</v>
      </c>
      <c r="C228" s="4">
        <v>153.16</v>
      </c>
    </row>
    <row r="229" spans="1:3" x14ac:dyDescent="0.35">
      <c r="A229" s="3">
        <f t="shared" si="3"/>
        <v>44725</v>
      </c>
      <c r="B229" s="1" t="s">
        <v>58</v>
      </c>
      <c r="C229" s="4">
        <v>624.66999999999996</v>
      </c>
    </row>
    <row r="230" spans="1:3" x14ac:dyDescent="0.35">
      <c r="A230" s="3">
        <v>44729</v>
      </c>
      <c r="B230" s="1" t="s">
        <v>92</v>
      </c>
      <c r="C230" s="4">
        <v>8362</v>
      </c>
    </row>
    <row r="231" spans="1:3" x14ac:dyDescent="0.35">
      <c r="A231" s="3">
        <v>44742</v>
      </c>
      <c r="B231" s="1" t="s">
        <v>124</v>
      </c>
      <c r="C231" s="4">
        <v>13653</v>
      </c>
    </row>
    <row r="232" spans="1:3" x14ac:dyDescent="0.35">
      <c r="A232" s="3">
        <f t="shared" si="3"/>
        <v>44742</v>
      </c>
      <c r="B232" s="1" t="s">
        <v>48</v>
      </c>
      <c r="C232" s="4">
        <v>584.77</v>
      </c>
    </row>
    <row r="233" spans="1:3" x14ac:dyDescent="0.35">
      <c r="A233" s="3">
        <v>44750</v>
      </c>
      <c r="B233" s="1" t="s">
        <v>49</v>
      </c>
      <c r="C233" s="4">
        <v>660</v>
      </c>
    </row>
    <row r="234" spans="1:3" x14ac:dyDescent="0.35">
      <c r="A234" s="3">
        <f t="shared" si="3"/>
        <v>44750</v>
      </c>
      <c r="B234" s="1" t="s">
        <v>7</v>
      </c>
      <c r="C234" s="4">
        <v>410.4</v>
      </c>
    </row>
    <row r="235" spans="1:3" x14ac:dyDescent="0.35">
      <c r="A235" s="3">
        <f t="shared" si="3"/>
        <v>44750</v>
      </c>
      <c r="B235" s="1" t="s">
        <v>38</v>
      </c>
      <c r="C235" s="4">
        <v>336.36</v>
      </c>
    </row>
    <row r="236" spans="1:3" x14ac:dyDescent="0.35">
      <c r="A236" s="3">
        <f t="shared" si="3"/>
        <v>44750</v>
      </c>
      <c r="B236" s="1" t="s">
        <v>22</v>
      </c>
      <c r="C236" s="4">
        <v>584.32000000000005</v>
      </c>
    </row>
    <row r="237" spans="1:3" x14ac:dyDescent="0.35">
      <c r="A237" s="3">
        <f t="shared" si="3"/>
        <v>44750</v>
      </c>
      <c r="B237" s="1" t="s">
        <v>93</v>
      </c>
      <c r="C237" s="4">
        <v>1900</v>
      </c>
    </row>
    <row r="238" spans="1:3" x14ac:dyDescent="0.35">
      <c r="A238" s="3">
        <f t="shared" si="3"/>
        <v>44750</v>
      </c>
      <c r="B238" s="1" t="s">
        <v>21</v>
      </c>
      <c r="C238" s="4">
        <v>1730.27</v>
      </c>
    </row>
    <row r="239" spans="1:3" x14ac:dyDescent="0.35">
      <c r="A239" s="3">
        <f t="shared" si="3"/>
        <v>44750</v>
      </c>
      <c r="B239" s="1" t="s">
        <v>65</v>
      </c>
      <c r="C239" s="4">
        <v>1014.72</v>
      </c>
    </row>
    <row r="240" spans="1:3" x14ac:dyDescent="0.35">
      <c r="A240" s="3">
        <f t="shared" si="3"/>
        <v>44750</v>
      </c>
      <c r="B240" s="1" t="s">
        <v>57</v>
      </c>
      <c r="C240" s="4">
        <v>1256.32</v>
      </c>
    </row>
    <row r="241" spans="1:3" x14ac:dyDescent="0.35">
      <c r="A241" s="3">
        <f t="shared" si="3"/>
        <v>44750</v>
      </c>
      <c r="B241" s="1" t="s">
        <v>67</v>
      </c>
      <c r="C241" s="4">
        <v>21.38</v>
      </c>
    </row>
    <row r="242" spans="1:3" x14ac:dyDescent="0.35">
      <c r="A242" s="3">
        <f t="shared" si="3"/>
        <v>44750</v>
      </c>
      <c r="B242" s="1" t="s">
        <v>84</v>
      </c>
      <c r="C242" s="4">
        <v>1042.5999999999999</v>
      </c>
    </row>
    <row r="243" spans="1:3" x14ac:dyDescent="0.35">
      <c r="A243" s="3">
        <f t="shared" si="3"/>
        <v>44750</v>
      </c>
      <c r="B243" s="1" t="s">
        <v>44</v>
      </c>
      <c r="C243" s="4">
        <v>3598.4</v>
      </c>
    </row>
    <row r="244" spans="1:3" x14ac:dyDescent="0.35">
      <c r="A244" s="3">
        <f t="shared" si="3"/>
        <v>44750</v>
      </c>
      <c r="B244" s="1" t="s">
        <v>75</v>
      </c>
      <c r="C244" s="4">
        <v>383.33</v>
      </c>
    </row>
    <row r="245" spans="1:3" x14ac:dyDescent="0.35">
      <c r="A245" s="3">
        <f t="shared" si="3"/>
        <v>44750</v>
      </c>
      <c r="B245" s="1" t="s">
        <v>6</v>
      </c>
      <c r="C245" s="4">
        <v>950.88</v>
      </c>
    </row>
    <row r="246" spans="1:3" x14ac:dyDescent="0.35">
      <c r="A246" s="3">
        <f t="shared" si="3"/>
        <v>44750</v>
      </c>
      <c r="B246" s="1" t="s">
        <v>8</v>
      </c>
      <c r="C246" s="4">
        <v>295.66000000000003</v>
      </c>
    </row>
    <row r="247" spans="1:3" x14ac:dyDescent="0.35">
      <c r="A247" s="3">
        <f t="shared" si="3"/>
        <v>44750</v>
      </c>
      <c r="B247" s="1" t="s">
        <v>14</v>
      </c>
      <c r="C247" s="4">
        <v>3137.58</v>
      </c>
    </row>
    <row r="248" spans="1:3" x14ac:dyDescent="0.35">
      <c r="A248" s="3">
        <f t="shared" si="3"/>
        <v>44750</v>
      </c>
      <c r="B248" s="1" t="s">
        <v>43</v>
      </c>
      <c r="C248" s="4">
        <v>1543.86</v>
      </c>
    </row>
    <row r="249" spans="1:3" x14ac:dyDescent="0.35">
      <c r="A249" s="3">
        <f t="shared" si="3"/>
        <v>44750</v>
      </c>
      <c r="B249" s="1" t="s">
        <v>30</v>
      </c>
      <c r="C249" s="4">
        <v>1292.53</v>
      </c>
    </row>
    <row r="250" spans="1:3" x14ac:dyDescent="0.35">
      <c r="A250" s="3">
        <f t="shared" si="3"/>
        <v>44750</v>
      </c>
      <c r="B250" s="1" t="s">
        <v>53</v>
      </c>
      <c r="C250" s="4">
        <v>4908</v>
      </c>
    </row>
    <row r="251" spans="1:3" x14ac:dyDescent="0.35">
      <c r="A251" s="3">
        <v>44757</v>
      </c>
      <c r="B251" s="1" t="s">
        <v>94</v>
      </c>
      <c r="C251" s="4">
        <v>76.67</v>
      </c>
    </row>
    <row r="252" spans="1:3" x14ac:dyDescent="0.35">
      <c r="A252" s="3">
        <v>44769</v>
      </c>
      <c r="B252" s="1" t="s">
        <v>95</v>
      </c>
      <c r="C252" s="4">
        <v>522</v>
      </c>
    </row>
    <row r="253" spans="1:3" x14ac:dyDescent="0.35">
      <c r="A253" s="3">
        <f t="shared" si="3"/>
        <v>44769</v>
      </c>
      <c r="B253" s="1" t="s">
        <v>96</v>
      </c>
      <c r="C253" s="4">
        <v>195.1</v>
      </c>
    </row>
    <row r="254" spans="1:3" x14ac:dyDescent="0.35">
      <c r="A254" s="3">
        <f t="shared" si="3"/>
        <v>44769</v>
      </c>
      <c r="B254" s="1" t="s">
        <v>51</v>
      </c>
      <c r="C254" s="4">
        <v>359.5</v>
      </c>
    </row>
    <row r="255" spans="1:3" x14ac:dyDescent="0.35">
      <c r="A255" s="3">
        <f t="shared" si="3"/>
        <v>44769</v>
      </c>
      <c r="B255" s="1" t="s">
        <v>10</v>
      </c>
      <c r="C255" s="4">
        <v>2881.06</v>
      </c>
    </row>
    <row r="256" spans="1:3" x14ac:dyDescent="0.35">
      <c r="A256" s="3">
        <f t="shared" si="3"/>
        <v>44769</v>
      </c>
      <c r="B256" s="1" t="s">
        <v>52</v>
      </c>
      <c r="C256" s="4">
        <v>1271.78</v>
      </c>
    </row>
    <row r="257" spans="1:3" x14ac:dyDescent="0.35">
      <c r="A257" s="3">
        <f t="shared" si="3"/>
        <v>44769</v>
      </c>
      <c r="B257" s="1" t="s">
        <v>33</v>
      </c>
      <c r="C257" s="4">
        <f>4233.73+5133.02</f>
        <v>9366.75</v>
      </c>
    </row>
    <row r="258" spans="1:3" x14ac:dyDescent="0.35">
      <c r="A258" s="3">
        <f t="shared" si="3"/>
        <v>44769</v>
      </c>
      <c r="B258" s="1" t="s">
        <v>28</v>
      </c>
      <c r="C258" s="4">
        <v>421.56</v>
      </c>
    </row>
    <row r="259" spans="1:3" x14ac:dyDescent="0.35">
      <c r="A259" s="3">
        <f t="shared" si="3"/>
        <v>44769</v>
      </c>
      <c r="B259" s="1" t="s">
        <v>97</v>
      </c>
      <c r="C259" s="4">
        <v>635.16</v>
      </c>
    </row>
    <row r="260" spans="1:3" x14ac:dyDescent="0.35">
      <c r="A260" s="3">
        <f t="shared" si="3"/>
        <v>44769</v>
      </c>
      <c r="B260" s="1" t="s">
        <v>86</v>
      </c>
      <c r="C260" s="4">
        <v>1463.4</v>
      </c>
    </row>
    <row r="261" spans="1:3" x14ac:dyDescent="0.35">
      <c r="A261" s="3">
        <f t="shared" si="3"/>
        <v>44769</v>
      </c>
      <c r="B261" s="1" t="s">
        <v>9</v>
      </c>
      <c r="C261" s="4">
        <f>3271.69+5888.76+8128.79+1716.42</f>
        <v>19005.660000000003</v>
      </c>
    </row>
    <row r="262" spans="1:3" x14ac:dyDescent="0.35">
      <c r="A262" s="3">
        <f t="shared" si="3"/>
        <v>44769</v>
      </c>
      <c r="B262" s="1" t="s">
        <v>56</v>
      </c>
      <c r="C262" s="4">
        <v>600</v>
      </c>
    </row>
    <row r="263" spans="1:3" x14ac:dyDescent="0.35">
      <c r="A263" s="3">
        <f t="shared" si="3"/>
        <v>44769</v>
      </c>
      <c r="B263" s="1" t="s">
        <v>5</v>
      </c>
      <c r="C263" s="4">
        <v>1611.75</v>
      </c>
    </row>
    <row r="264" spans="1:3" x14ac:dyDescent="0.35">
      <c r="A264" s="3">
        <f t="shared" si="3"/>
        <v>44769</v>
      </c>
      <c r="B264" s="1" t="s">
        <v>98</v>
      </c>
      <c r="C264" s="4">
        <v>534.01</v>
      </c>
    </row>
    <row r="265" spans="1:3" x14ac:dyDescent="0.35">
      <c r="A265" s="3">
        <f t="shared" si="3"/>
        <v>44769</v>
      </c>
      <c r="B265" s="1" t="s">
        <v>8</v>
      </c>
      <c r="C265" s="4">
        <v>584</v>
      </c>
    </row>
    <row r="266" spans="1:3" x14ac:dyDescent="0.35">
      <c r="A266" s="3">
        <f t="shared" si="3"/>
        <v>44769</v>
      </c>
      <c r="B266" s="1" t="s">
        <v>14</v>
      </c>
      <c r="C266" s="4">
        <v>5769.66</v>
      </c>
    </row>
    <row r="267" spans="1:3" x14ac:dyDescent="0.35">
      <c r="A267" s="3">
        <f t="shared" si="3"/>
        <v>44769</v>
      </c>
      <c r="B267" s="1" t="s">
        <v>15</v>
      </c>
      <c r="C267" s="4">
        <f>26709.48+23185.82+546.04</f>
        <v>50441.340000000004</v>
      </c>
    </row>
    <row r="268" spans="1:3" x14ac:dyDescent="0.35">
      <c r="A268" s="3">
        <f t="shared" si="3"/>
        <v>44769</v>
      </c>
      <c r="B268" s="1" t="s">
        <v>43</v>
      </c>
      <c r="C268" s="4">
        <v>2901.51</v>
      </c>
    </row>
    <row r="269" spans="1:3" x14ac:dyDescent="0.35">
      <c r="A269" s="3">
        <f t="shared" ref="A269:A332" si="4">+A268</f>
        <v>44769</v>
      </c>
      <c r="B269" s="1" t="s">
        <v>69</v>
      </c>
      <c r="C269" s="4">
        <v>95.13</v>
      </c>
    </row>
    <row r="270" spans="1:3" x14ac:dyDescent="0.35">
      <c r="A270" s="3">
        <f t="shared" si="4"/>
        <v>44769</v>
      </c>
      <c r="B270" s="1" t="s">
        <v>58</v>
      </c>
      <c r="C270" s="4">
        <v>398.38</v>
      </c>
    </row>
    <row r="271" spans="1:3" x14ac:dyDescent="0.35">
      <c r="A271" s="3">
        <f t="shared" si="4"/>
        <v>44769</v>
      </c>
      <c r="B271" s="1" t="s">
        <v>30</v>
      </c>
      <c r="C271" s="4">
        <v>412.87</v>
      </c>
    </row>
    <row r="272" spans="1:3" x14ac:dyDescent="0.35">
      <c r="A272" s="3">
        <f t="shared" si="4"/>
        <v>44769</v>
      </c>
      <c r="B272" s="1" t="s">
        <v>99</v>
      </c>
      <c r="C272" s="4">
        <v>9940</v>
      </c>
    </row>
    <row r="273" spans="1:3" x14ac:dyDescent="0.35">
      <c r="A273" s="3">
        <f t="shared" si="4"/>
        <v>44769</v>
      </c>
      <c r="B273" s="1" t="s">
        <v>48</v>
      </c>
      <c r="C273" s="4">
        <v>315.85000000000002</v>
      </c>
    </row>
    <row r="274" spans="1:3" x14ac:dyDescent="0.35">
      <c r="A274" s="3">
        <v>44774</v>
      </c>
      <c r="B274" s="1" t="s">
        <v>49</v>
      </c>
      <c r="C274" s="4">
        <v>330</v>
      </c>
    </row>
    <row r="275" spans="1:3" x14ac:dyDescent="0.35">
      <c r="A275" s="3">
        <f t="shared" si="4"/>
        <v>44774</v>
      </c>
      <c r="B275" s="1" t="s">
        <v>70</v>
      </c>
      <c r="C275" s="4">
        <v>1480.99</v>
      </c>
    </row>
    <row r="276" spans="1:3" x14ac:dyDescent="0.35">
      <c r="A276" s="3">
        <f t="shared" si="4"/>
        <v>44774</v>
      </c>
      <c r="B276" s="1" t="s">
        <v>50</v>
      </c>
      <c r="C276" s="4">
        <v>225</v>
      </c>
    </row>
    <row r="277" spans="1:3" x14ac:dyDescent="0.35">
      <c r="A277" s="3">
        <f t="shared" si="4"/>
        <v>44774</v>
      </c>
      <c r="B277" s="1" t="s">
        <v>23</v>
      </c>
      <c r="C277" s="4">
        <v>187.91</v>
      </c>
    </row>
    <row r="278" spans="1:3" x14ac:dyDescent="0.35">
      <c r="A278" s="3">
        <f t="shared" si="4"/>
        <v>44774</v>
      </c>
      <c r="B278" s="1" t="s">
        <v>3</v>
      </c>
      <c r="C278" s="4">
        <f>1412.38+141.37</f>
        <v>1553.75</v>
      </c>
    </row>
    <row r="279" spans="1:3" x14ac:dyDescent="0.35">
      <c r="A279" s="3">
        <f t="shared" si="4"/>
        <v>44774</v>
      </c>
      <c r="B279" s="1" t="s">
        <v>96</v>
      </c>
      <c r="C279" s="4">
        <v>198.3</v>
      </c>
    </row>
    <row r="280" spans="1:3" x14ac:dyDescent="0.35">
      <c r="A280" s="3">
        <f t="shared" si="4"/>
        <v>44774</v>
      </c>
      <c r="B280" s="1" t="s">
        <v>10</v>
      </c>
      <c r="C280" s="4">
        <v>2015.35</v>
      </c>
    </row>
    <row r="281" spans="1:3" x14ac:dyDescent="0.35">
      <c r="A281" s="3">
        <f t="shared" si="4"/>
        <v>44774</v>
      </c>
      <c r="B281" s="1" t="s">
        <v>52</v>
      </c>
      <c r="C281" s="4">
        <f>1161.59+13.56</f>
        <v>1175.1499999999999</v>
      </c>
    </row>
    <row r="282" spans="1:3" x14ac:dyDescent="0.35">
      <c r="A282" s="3">
        <f t="shared" si="4"/>
        <v>44774</v>
      </c>
      <c r="B282" s="1" t="s">
        <v>76</v>
      </c>
      <c r="C282" s="4">
        <v>57.5</v>
      </c>
    </row>
    <row r="283" spans="1:3" x14ac:dyDescent="0.35">
      <c r="A283" s="3">
        <f t="shared" si="4"/>
        <v>44774</v>
      </c>
      <c r="B283" s="1" t="s">
        <v>38</v>
      </c>
      <c r="C283" s="4">
        <v>994.94</v>
      </c>
    </row>
    <row r="284" spans="1:3" x14ac:dyDescent="0.35">
      <c r="A284" s="3">
        <f t="shared" si="4"/>
        <v>44774</v>
      </c>
      <c r="B284" s="1" t="s">
        <v>22</v>
      </c>
      <c r="C284" s="4">
        <v>192.96</v>
      </c>
    </row>
    <row r="285" spans="1:3" x14ac:dyDescent="0.35">
      <c r="A285" s="3">
        <f t="shared" si="4"/>
        <v>44774</v>
      </c>
      <c r="B285" s="1" t="s">
        <v>31</v>
      </c>
      <c r="C285" s="4">
        <v>562.61</v>
      </c>
    </row>
    <row r="286" spans="1:3" x14ac:dyDescent="0.35">
      <c r="A286" s="3">
        <f t="shared" si="4"/>
        <v>44774</v>
      </c>
      <c r="B286" s="1" t="s">
        <v>34</v>
      </c>
      <c r="C286" s="4">
        <v>1119.78</v>
      </c>
    </row>
    <row r="287" spans="1:3" x14ac:dyDescent="0.35">
      <c r="A287" s="3">
        <f t="shared" si="4"/>
        <v>44774</v>
      </c>
      <c r="B287" s="1" t="s">
        <v>42</v>
      </c>
      <c r="C287" s="4">
        <v>150</v>
      </c>
    </row>
    <row r="288" spans="1:3" x14ac:dyDescent="0.35">
      <c r="A288" s="3">
        <f t="shared" si="4"/>
        <v>44774</v>
      </c>
      <c r="B288" s="1" t="s">
        <v>100</v>
      </c>
      <c r="C288" s="4">
        <v>201</v>
      </c>
    </row>
    <row r="289" spans="1:3" x14ac:dyDescent="0.35">
      <c r="A289" s="3">
        <f t="shared" si="4"/>
        <v>44774</v>
      </c>
      <c r="B289" s="1" t="s">
        <v>13</v>
      </c>
      <c r="C289" s="4">
        <v>484.15</v>
      </c>
    </row>
    <row r="290" spans="1:3" x14ac:dyDescent="0.35">
      <c r="A290" s="3">
        <f t="shared" si="4"/>
        <v>44774</v>
      </c>
      <c r="B290" s="1" t="s">
        <v>65</v>
      </c>
      <c r="C290" s="4">
        <v>1387.27</v>
      </c>
    </row>
    <row r="291" spans="1:3" x14ac:dyDescent="0.35">
      <c r="A291" s="3">
        <f t="shared" si="4"/>
        <v>44774</v>
      </c>
      <c r="B291" s="1" t="s">
        <v>4</v>
      </c>
      <c r="C291" s="4">
        <v>2609.2600000000002</v>
      </c>
    </row>
    <row r="292" spans="1:3" x14ac:dyDescent="0.35">
      <c r="A292" s="3">
        <f t="shared" si="4"/>
        <v>44774</v>
      </c>
      <c r="B292" s="1" t="s">
        <v>9</v>
      </c>
      <c r="C292" s="4">
        <f>4994.18+4026.71+10811.12+5402.6</f>
        <v>25234.61</v>
      </c>
    </row>
    <row r="293" spans="1:3" x14ac:dyDescent="0.35">
      <c r="A293" s="3">
        <f t="shared" si="4"/>
        <v>44774</v>
      </c>
      <c r="B293" s="1" t="s">
        <v>56</v>
      </c>
      <c r="C293" s="4">
        <v>187</v>
      </c>
    </row>
    <row r="294" spans="1:3" x14ac:dyDescent="0.35">
      <c r="A294" s="3">
        <f t="shared" si="4"/>
        <v>44774</v>
      </c>
      <c r="B294" s="1" t="s">
        <v>62</v>
      </c>
      <c r="C294" s="4">
        <v>134.13999999999999</v>
      </c>
    </row>
    <row r="295" spans="1:3" x14ac:dyDescent="0.35">
      <c r="A295" s="3">
        <f t="shared" si="4"/>
        <v>44774</v>
      </c>
      <c r="B295" s="1" t="s">
        <v>67</v>
      </c>
      <c r="C295" s="4">
        <v>149.61000000000001</v>
      </c>
    </row>
    <row r="296" spans="1:3" x14ac:dyDescent="0.35">
      <c r="A296" s="3">
        <f t="shared" si="4"/>
        <v>44774</v>
      </c>
      <c r="B296" s="1" t="s">
        <v>84</v>
      </c>
      <c r="C296" s="4">
        <v>405.33</v>
      </c>
    </row>
    <row r="297" spans="1:3" x14ac:dyDescent="0.35">
      <c r="A297" s="3">
        <f t="shared" si="4"/>
        <v>44774</v>
      </c>
      <c r="B297" s="1" t="s">
        <v>16</v>
      </c>
      <c r="C297" s="4">
        <v>149.62</v>
      </c>
    </row>
    <row r="298" spans="1:3" x14ac:dyDescent="0.35">
      <c r="A298" s="3">
        <f t="shared" si="4"/>
        <v>44774</v>
      </c>
      <c r="B298" s="1" t="s">
        <v>35</v>
      </c>
      <c r="C298" s="4">
        <v>426.22</v>
      </c>
    </row>
    <row r="299" spans="1:3" x14ac:dyDescent="0.35">
      <c r="A299" s="3">
        <f t="shared" si="4"/>
        <v>44774</v>
      </c>
      <c r="B299" s="1" t="s">
        <v>74</v>
      </c>
      <c r="C299" s="4">
        <v>300</v>
      </c>
    </row>
    <row r="300" spans="1:3" x14ac:dyDescent="0.35">
      <c r="A300" s="3">
        <f t="shared" si="4"/>
        <v>44774</v>
      </c>
      <c r="B300" s="1" t="s">
        <v>44</v>
      </c>
      <c r="C300" s="4">
        <v>544</v>
      </c>
    </row>
    <row r="301" spans="1:3" x14ac:dyDescent="0.35">
      <c r="A301" s="3">
        <f t="shared" si="4"/>
        <v>44774</v>
      </c>
      <c r="B301" s="1" t="s">
        <v>75</v>
      </c>
      <c r="C301" s="4">
        <v>387.33</v>
      </c>
    </row>
    <row r="302" spans="1:3" x14ac:dyDescent="0.35">
      <c r="A302" s="3">
        <f t="shared" si="4"/>
        <v>44774</v>
      </c>
      <c r="B302" s="1" t="s">
        <v>6</v>
      </c>
      <c r="C302" s="4">
        <v>916.6</v>
      </c>
    </row>
    <row r="303" spans="1:3" x14ac:dyDescent="0.35">
      <c r="A303" s="3">
        <f t="shared" si="4"/>
        <v>44774</v>
      </c>
      <c r="B303" s="1" t="s">
        <v>101</v>
      </c>
      <c r="C303" s="4">
        <v>2420.61</v>
      </c>
    </row>
    <row r="304" spans="1:3" x14ac:dyDescent="0.35">
      <c r="A304" s="3">
        <f t="shared" si="4"/>
        <v>44774</v>
      </c>
      <c r="B304" s="1" t="s">
        <v>15</v>
      </c>
      <c r="C304" s="4">
        <f>26830.88+24172.7</f>
        <v>51003.58</v>
      </c>
    </row>
    <row r="305" spans="1:3" x14ac:dyDescent="0.35">
      <c r="A305" s="3">
        <f t="shared" si="4"/>
        <v>44774</v>
      </c>
      <c r="B305" s="1" t="s">
        <v>29</v>
      </c>
      <c r="C305" s="4">
        <v>259.68</v>
      </c>
    </row>
    <row r="306" spans="1:3" x14ac:dyDescent="0.35">
      <c r="A306" s="3">
        <f t="shared" si="4"/>
        <v>44774</v>
      </c>
      <c r="B306" s="1" t="s">
        <v>58</v>
      </c>
      <c r="C306" s="4">
        <v>321.77999999999997</v>
      </c>
    </row>
    <row r="307" spans="1:3" x14ac:dyDescent="0.35">
      <c r="A307" s="3">
        <v>44778</v>
      </c>
      <c r="B307" s="1" t="s">
        <v>71</v>
      </c>
      <c r="C307" s="4">
        <v>80.900000000000006</v>
      </c>
    </row>
    <row r="308" spans="1:3" x14ac:dyDescent="0.35">
      <c r="A308" s="3">
        <f t="shared" si="4"/>
        <v>44778</v>
      </c>
      <c r="B308" s="1" t="s">
        <v>51</v>
      </c>
      <c r="C308" s="4">
        <v>2603</v>
      </c>
    </row>
    <row r="309" spans="1:3" x14ac:dyDescent="0.35">
      <c r="A309" s="3">
        <f t="shared" si="4"/>
        <v>44778</v>
      </c>
      <c r="B309" s="1" t="s">
        <v>10</v>
      </c>
      <c r="C309" s="4">
        <v>2039.69</v>
      </c>
    </row>
    <row r="310" spans="1:3" x14ac:dyDescent="0.35">
      <c r="A310" s="3">
        <f t="shared" si="4"/>
        <v>44778</v>
      </c>
      <c r="B310" s="1" t="s">
        <v>33</v>
      </c>
      <c r="C310" s="4">
        <v>1046.72</v>
      </c>
    </row>
    <row r="311" spans="1:3" x14ac:dyDescent="0.35">
      <c r="A311" s="3">
        <f t="shared" si="4"/>
        <v>44778</v>
      </c>
      <c r="B311" s="1" t="s">
        <v>102</v>
      </c>
      <c r="C311" s="4">
        <v>922</v>
      </c>
    </row>
    <row r="312" spans="1:3" x14ac:dyDescent="0.35">
      <c r="A312" s="3">
        <f t="shared" si="4"/>
        <v>44778</v>
      </c>
      <c r="B312" s="1" t="s">
        <v>4</v>
      </c>
      <c r="C312" s="4">
        <v>405.89</v>
      </c>
    </row>
    <row r="313" spans="1:3" x14ac:dyDescent="0.35">
      <c r="A313" s="3">
        <f t="shared" si="4"/>
        <v>44778</v>
      </c>
      <c r="B313" s="1" t="s">
        <v>84</v>
      </c>
      <c r="C313" s="4">
        <v>196.48</v>
      </c>
    </row>
    <row r="314" spans="1:3" x14ac:dyDescent="0.35">
      <c r="A314" s="3">
        <f t="shared" si="4"/>
        <v>44778</v>
      </c>
      <c r="B314" s="1" t="s">
        <v>40</v>
      </c>
      <c r="C314" s="4">
        <v>3177.88</v>
      </c>
    </row>
    <row r="315" spans="1:3" x14ac:dyDescent="0.35">
      <c r="A315" s="3">
        <f t="shared" si="4"/>
        <v>44778</v>
      </c>
      <c r="B315" s="1" t="s">
        <v>69</v>
      </c>
      <c r="C315" s="4">
        <v>178.54</v>
      </c>
    </row>
    <row r="316" spans="1:3" x14ac:dyDescent="0.35">
      <c r="A316" s="3">
        <v>44802</v>
      </c>
      <c r="B316" s="1" t="s">
        <v>103</v>
      </c>
      <c r="C316" s="4">
        <v>7845</v>
      </c>
    </row>
    <row r="317" spans="1:3" x14ac:dyDescent="0.35">
      <c r="A317" s="3">
        <v>44813</v>
      </c>
      <c r="B317" s="1" t="s">
        <v>49</v>
      </c>
      <c r="C317" s="4">
        <v>660</v>
      </c>
    </row>
    <row r="318" spans="1:3" x14ac:dyDescent="0.35">
      <c r="A318" s="3">
        <f t="shared" si="4"/>
        <v>44813</v>
      </c>
      <c r="B318" s="1" t="s">
        <v>76</v>
      </c>
      <c r="C318" s="4">
        <v>54</v>
      </c>
    </row>
    <row r="319" spans="1:3" x14ac:dyDescent="0.35">
      <c r="A319" s="3">
        <f t="shared" si="4"/>
        <v>44813</v>
      </c>
      <c r="B319" s="1" t="s">
        <v>38</v>
      </c>
      <c r="C319" s="4">
        <v>1106.4000000000001</v>
      </c>
    </row>
    <row r="320" spans="1:3" x14ac:dyDescent="0.35">
      <c r="A320" s="3">
        <f t="shared" si="4"/>
        <v>44813</v>
      </c>
      <c r="B320" s="1" t="s">
        <v>22</v>
      </c>
      <c r="C320" s="4">
        <v>584.32000000000005</v>
      </c>
    </row>
    <row r="321" spans="1:3" x14ac:dyDescent="0.35">
      <c r="A321" s="3">
        <f t="shared" si="4"/>
        <v>44813</v>
      </c>
      <c r="B321" s="1" t="s">
        <v>53</v>
      </c>
      <c r="C321" s="4">
        <v>2476</v>
      </c>
    </row>
    <row r="322" spans="1:3" x14ac:dyDescent="0.35">
      <c r="A322" s="3">
        <f t="shared" si="4"/>
        <v>44813</v>
      </c>
      <c r="B322" s="1" t="s">
        <v>33</v>
      </c>
      <c r="C322" s="4">
        <f>659.34+3446.47</f>
        <v>4105.8099999999995</v>
      </c>
    </row>
    <row r="323" spans="1:3" x14ac:dyDescent="0.35">
      <c r="A323" s="3">
        <f t="shared" si="4"/>
        <v>44813</v>
      </c>
      <c r="B323" s="1" t="s">
        <v>28</v>
      </c>
      <c r="C323" s="4">
        <v>268.16000000000003</v>
      </c>
    </row>
    <row r="324" spans="1:3" x14ac:dyDescent="0.35">
      <c r="A324" s="3">
        <f t="shared" si="4"/>
        <v>44813</v>
      </c>
      <c r="B324" s="1" t="s">
        <v>21</v>
      </c>
      <c r="C324" s="4">
        <v>2524.6799999999998</v>
      </c>
    </row>
    <row r="325" spans="1:3" x14ac:dyDescent="0.35">
      <c r="A325" s="3">
        <f t="shared" si="4"/>
        <v>44813</v>
      </c>
      <c r="B325" s="1" t="s">
        <v>27</v>
      </c>
      <c r="C325" s="4">
        <v>5025.45</v>
      </c>
    </row>
    <row r="326" spans="1:3" x14ac:dyDescent="0.35">
      <c r="A326" s="3">
        <f t="shared" si="4"/>
        <v>44813</v>
      </c>
      <c r="B326" s="1" t="s">
        <v>65</v>
      </c>
      <c r="C326" s="4">
        <v>2425.08</v>
      </c>
    </row>
    <row r="327" spans="1:3" x14ac:dyDescent="0.35">
      <c r="A327" s="3">
        <f t="shared" si="4"/>
        <v>44813</v>
      </c>
      <c r="B327" s="1" t="s">
        <v>20</v>
      </c>
      <c r="C327" s="4">
        <v>528.85</v>
      </c>
    </row>
    <row r="328" spans="1:3" x14ac:dyDescent="0.35">
      <c r="A328" s="3">
        <f t="shared" si="4"/>
        <v>44813</v>
      </c>
      <c r="B328" s="1" t="s">
        <v>86</v>
      </c>
      <c r="C328" s="4">
        <f>664.46+525.65</f>
        <v>1190.1100000000001</v>
      </c>
    </row>
    <row r="329" spans="1:3" x14ac:dyDescent="0.35">
      <c r="A329" s="3">
        <f t="shared" si="4"/>
        <v>44813</v>
      </c>
      <c r="B329" s="1" t="s">
        <v>56</v>
      </c>
      <c r="C329" s="4">
        <v>504</v>
      </c>
    </row>
    <row r="330" spans="1:3" x14ac:dyDescent="0.35">
      <c r="A330" s="3">
        <f t="shared" si="4"/>
        <v>44813</v>
      </c>
      <c r="B330" s="1" t="s">
        <v>67</v>
      </c>
      <c r="C330" s="4">
        <v>49.87</v>
      </c>
    </row>
    <row r="331" spans="1:3" x14ac:dyDescent="0.35">
      <c r="A331" s="3">
        <f t="shared" si="4"/>
        <v>44813</v>
      </c>
      <c r="B331" s="1" t="s">
        <v>75</v>
      </c>
      <c r="C331" s="4">
        <v>385.85</v>
      </c>
    </row>
    <row r="332" spans="1:3" x14ac:dyDescent="0.35">
      <c r="A332" s="3">
        <f t="shared" si="4"/>
        <v>44813</v>
      </c>
      <c r="B332" s="1" t="s">
        <v>8</v>
      </c>
      <c r="C332" s="4">
        <v>24.3</v>
      </c>
    </row>
    <row r="333" spans="1:3" x14ac:dyDescent="0.35">
      <c r="A333" s="3">
        <f t="shared" ref="A333:A396" si="5">+A332</f>
        <v>44813</v>
      </c>
      <c r="B333" s="1" t="s">
        <v>48</v>
      </c>
      <c r="C333" s="4">
        <v>315.85000000000002</v>
      </c>
    </row>
    <row r="334" spans="1:3" x14ac:dyDescent="0.35">
      <c r="A334" s="3">
        <v>44825</v>
      </c>
      <c r="B334" s="1" t="s">
        <v>70</v>
      </c>
      <c r="C334" s="4">
        <v>274.92</v>
      </c>
    </row>
    <row r="335" spans="1:3" x14ac:dyDescent="0.35">
      <c r="A335" s="3">
        <f t="shared" si="5"/>
        <v>44825</v>
      </c>
      <c r="B335" s="1" t="s">
        <v>10</v>
      </c>
      <c r="C335" s="4">
        <f>547.06+1449.89</f>
        <v>1996.95</v>
      </c>
    </row>
    <row r="336" spans="1:3" x14ac:dyDescent="0.35">
      <c r="A336" s="3">
        <f t="shared" si="5"/>
        <v>44825</v>
      </c>
      <c r="B336" s="1" t="s">
        <v>52</v>
      </c>
      <c r="C336" s="4">
        <v>497.43</v>
      </c>
    </row>
    <row r="337" spans="1:3" x14ac:dyDescent="0.35">
      <c r="A337" s="3">
        <f t="shared" si="5"/>
        <v>44825</v>
      </c>
      <c r="B337" s="1" t="s">
        <v>72</v>
      </c>
      <c r="C337" s="4">
        <v>240.3</v>
      </c>
    </row>
    <row r="338" spans="1:3" x14ac:dyDescent="0.35">
      <c r="A338" s="3">
        <f t="shared" si="5"/>
        <v>44825</v>
      </c>
      <c r="B338" s="1" t="s">
        <v>28</v>
      </c>
      <c r="C338" s="4">
        <v>416.24</v>
      </c>
    </row>
    <row r="339" spans="1:3" x14ac:dyDescent="0.35">
      <c r="A339" s="3">
        <f t="shared" si="5"/>
        <v>44825</v>
      </c>
      <c r="B339" s="1" t="s">
        <v>9</v>
      </c>
      <c r="C339" s="4">
        <f>7050.36+16.98+3632.89+61.9</f>
        <v>10762.13</v>
      </c>
    </row>
    <row r="340" spans="1:3" x14ac:dyDescent="0.35">
      <c r="A340" s="3">
        <f t="shared" si="5"/>
        <v>44825</v>
      </c>
      <c r="B340" s="1" t="s">
        <v>56</v>
      </c>
      <c r="C340" s="4">
        <v>312</v>
      </c>
    </row>
    <row r="341" spans="1:3" x14ac:dyDescent="0.35">
      <c r="A341" s="3">
        <f t="shared" si="5"/>
        <v>44825</v>
      </c>
      <c r="B341" s="1" t="s">
        <v>14</v>
      </c>
      <c r="C341" s="4">
        <v>4958.82</v>
      </c>
    </row>
    <row r="342" spans="1:3" x14ac:dyDescent="0.35">
      <c r="A342" s="3">
        <f t="shared" si="5"/>
        <v>44825</v>
      </c>
      <c r="B342" s="1" t="s">
        <v>15</v>
      </c>
      <c r="C342" s="4">
        <f>27421.35+318.86+21415.93</f>
        <v>49156.14</v>
      </c>
    </row>
    <row r="343" spans="1:3" x14ac:dyDescent="0.35">
      <c r="A343" s="3">
        <f t="shared" si="5"/>
        <v>44825</v>
      </c>
      <c r="B343" s="1" t="s">
        <v>69</v>
      </c>
      <c r="C343" s="4">
        <v>26.53</v>
      </c>
    </row>
    <row r="344" spans="1:3" x14ac:dyDescent="0.35">
      <c r="A344" s="3">
        <f t="shared" si="5"/>
        <v>44825</v>
      </c>
      <c r="B344" s="1" t="s">
        <v>58</v>
      </c>
      <c r="C344" s="4">
        <v>1506.28</v>
      </c>
    </row>
    <row r="345" spans="1:3" x14ac:dyDescent="0.35">
      <c r="A345" s="3">
        <v>44832</v>
      </c>
      <c r="B345" s="1" t="s">
        <v>7</v>
      </c>
      <c r="C345" s="4">
        <v>1044.3599999999999</v>
      </c>
    </row>
    <row r="346" spans="1:3" x14ac:dyDescent="0.35">
      <c r="A346" s="3">
        <f t="shared" si="5"/>
        <v>44832</v>
      </c>
      <c r="B346" s="1" t="s">
        <v>45</v>
      </c>
      <c r="C346" s="4">
        <v>1879.2</v>
      </c>
    </row>
    <row r="347" spans="1:3" x14ac:dyDescent="0.35">
      <c r="A347" s="3">
        <f t="shared" si="5"/>
        <v>44832</v>
      </c>
      <c r="B347" s="1" t="s">
        <v>95</v>
      </c>
      <c r="C347" s="4">
        <v>522</v>
      </c>
    </row>
    <row r="348" spans="1:3" x14ac:dyDescent="0.35">
      <c r="A348" s="3">
        <f t="shared" si="5"/>
        <v>44832</v>
      </c>
      <c r="B348" s="1" t="s">
        <v>33</v>
      </c>
      <c r="C348" s="4">
        <v>4780.1000000000004</v>
      </c>
    </row>
    <row r="349" spans="1:3" x14ac:dyDescent="0.35">
      <c r="A349" s="3">
        <f t="shared" si="5"/>
        <v>44832</v>
      </c>
      <c r="B349" s="1" t="s">
        <v>28</v>
      </c>
      <c r="C349" s="4">
        <v>480.32</v>
      </c>
    </row>
    <row r="350" spans="1:3" x14ac:dyDescent="0.35">
      <c r="A350" s="3">
        <f t="shared" si="5"/>
        <v>44832</v>
      </c>
      <c r="B350" s="1" t="s">
        <v>21</v>
      </c>
      <c r="C350" s="4">
        <v>44.47</v>
      </c>
    </row>
    <row r="351" spans="1:3" x14ac:dyDescent="0.35">
      <c r="A351" s="3">
        <f t="shared" si="5"/>
        <v>44832</v>
      </c>
      <c r="B351" s="1" t="s">
        <v>4</v>
      </c>
      <c r="C351" s="4">
        <v>276.91000000000003</v>
      </c>
    </row>
    <row r="352" spans="1:3" x14ac:dyDescent="0.35">
      <c r="A352" s="3">
        <f t="shared" si="5"/>
        <v>44832</v>
      </c>
      <c r="B352" s="1" t="s">
        <v>44</v>
      </c>
      <c r="C352" s="4">
        <v>87.3</v>
      </c>
    </row>
    <row r="353" spans="1:3" x14ac:dyDescent="0.35">
      <c r="A353" s="3">
        <f t="shared" si="5"/>
        <v>44832</v>
      </c>
      <c r="B353" s="1" t="s">
        <v>8</v>
      </c>
      <c r="C353" s="4">
        <f>682.8+739.1</f>
        <v>1421.9</v>
      </c>
    </row>
    <row r="354" spans="1:3" x14ac:dyDescent="0.35">
      <c r="A354" s="3">
        <f t="shared" si="5"/>
        <v>44832</v>
      </c>
      <c r="B354" s="1" t="s">
        <v>40</v>
      </c>
      <c r="C354" s="4">
        <v>226.08</v>
      </c>
    </row>
    <row r="355" spans="1:3" x14ac:dyDescent="0.35">
      <c r="A355" s="3">
        <f t="shared" si="5"/>
        <v>44832</v>
      </c>
      <c r="B355" s="1" t="s">
        <v>43</v>
      </c>
      <c r="C355" s="4">
        <v>1735.27</v>
      </c>
    </row>
    <row r="356" spans="1:3" x14ac:dyDescent="0.35">
      <c r="A356" s="3">
        <f t="shared" si="5"/>
        <v>44832</v>
      </c>
      <c r="B356" s="1" t="s">
        <v>125</v>
      </c>
      <c r="C356" s="4">
        <f>8684+1428</f>
        <v>10112</v>
      </c>
    </row>
    <row r="357" spans="1:3" x14ac:dyDescent="0.35">
      <c r="A357" s="3">
        <f t="shared" si="5"/>
        <v>44832</v>
      </c>
      <c r="B357" s="1" t="s">
        <v>48</v>
      </c>
      <c r="C357" s="4">
        <v>315.85000000000002</v>
      </c>
    </row>
    <row r="358" spans="1:3" x14ac:dyDescent="0.35">
      <c r="A358" s="3">
        <v>44847</v>
      </c>
      <c r="B358" s="1" t="s">
        <v>49</v>
      </c>
      <c r="C358" s="4">
        <v>660</v>
      </c>
    </row>
    <row r="359" spans="1:3" x14ac:dyDescent="0.35">
      <c r="A359" s="3">
        <f t="shared" si="5"/>
        <v>44847</v>
      </c>
      <c r="B359" s="1" t="s">
        <v>50</v>
      </c>
      <c r="C359" s="4">
        <v>225</v>
      </c>
    </row>
    <row r="360" spans="1:3" x14ac:dyDescent="0.35">
      <c r="A360" s="3">
        <f t="shared" si="5"/>
        <v>44847</v>
      </c>
      <c r="B360" s="1" t="s">
        <v>104</v>
      </c>
      <c r="C360" s="4">
        <v>85</v>
      </c>
    </row>
    <row r="361" spans="1:3" x14ac:dyDescent="0.35">
      <c r="A361" s="3">
        <f t="shared" si="5"/>
        <v>44847</v>
      </c>
      <c r="B361" s="1" t="s">
        <v>45</v>
      </c>
      <c r="C361" s="4">
        <v>271.27999999999997</v>
      </c>
    </row>
    <row r="362" spans="1:3" x14ac:dyDescent="0.35">
      <c r="A362" s="3">
        <f t="shared" si="5"/>
        <v>44847</v>
      </c>
      <c r="B362" s="1" t="s">
        <v>3</v>
      </c>
      <c r="C362" s="4">
        <v>258.39999999999998</v>
      </c>
    </row>
    <row r="363" spans="1:3" x14ac:dyDescent="0.35">
      <c r="A363" s="3">
        <f t="shared" si="5"/>
        <v>44847</v>
      </c>
      <c r="B363" s="1" t="s">
        <v>105</v>
      </c>
      <c r="C363" s="4">
        <v>181.51</v>
      </c>
    </row>
    <row r="364" spans="1:3" x14ac:dyDescent="0.35">
      <c r="A364" s="3">
        <f t="shared" si="5"/>
        <v>44847</v>
      </c>
      <c r="B364" s="1" t="s">
        <v>25</v>
      </c>
      <c r="C364" s="4">
        <v>328.79</v>
      </c>
    </row>
    <row r="365" spans="1:3" x14ac:dyDescent="0.35">
      <c r="A365" s="3">
        <f t="shared" si="5"/>
        <v>44847</v>
      </c>
      <c r="B365" s="1" t="s">
        <v>10</v>
      </c>
      <c r="C365" s="4">
        <f>1470.05+1782.63</f>
        <v>3252.6800000000003</v>
      </c>
    </row>
    <row r="366" spans="1:3" x14ac:dyDescent="0.35">
      <c r="A366" s="3">
        <f t="shared" si="5"/>
        <v>44847</v>
      </c>
      <c r="B366" s="1" t="s">
        <v>52</v>
      </c>
      <c r="C366" s="4">
        <v>553.20000000000005</v>
      </c>
    </row>
    <row r="367" spans="1:3" x14ac:dyDescent="0.35">
      <c r="A367" s="3">
        <f t="shared" si="5"/>
        <v>44847</v>
      </c>
      <c r="B367" s="1" t="s">
        <v>106</v>
      </c>
      <c r="C367" s="4">
        <v>500</v>
      </c>
    </row>
    <row r="368" spans="1:3" x14ac:dyDescent="0.35">
      <c r="A368" s="3">
        <f t="shared" si="5"/>
        <v>44847</v>
      </c>
      <c r="B368" s="1" t="s">
        <v>65</v>
      </c>
      <c r="C368" s="4">
        <v>2365.84</v>
      </c>
    </row>
    <row r="369" spans="1:3" x14ac:dyDescent="0.35">
      <c r="A369" s="3">
        <f t="shared" si="5"/>
        <v>44847</v>
      </c>
      <c r="B369" s="1" t="s">
        <v>56</v>
      </c>
      <c r="C369" s="4">
        <v>528</v>
      </c>
    </row>
    <row r="370" spans="1:3" x14ac:dyDescent="0.35">
      <c r="A370" s="3">
        <f t="shared" si="5"/>
        <v>44847</v>
      </c>
      <c r="B370" s="1" t="s">
        <v>75</v>
      </c>
      <c r="C370" s="4">
        <v>231.33</v>
      </c>
    </row>
    <row r="371" spans="1:3" x14ac:dyDescent="0.35">
      <c r="A371" s="3">
        <f t="shared" si="5"/>
        <v>44847</v>
      </c>
      <c r="B371" s="1" t="s">
        <v>6</v>
      </c>
      <c r="C371" s="4">
        <v>604.16999999999996</v>
      </c>
    </row>
    <row r="372" spans="1:3" x14ac:dyDescent="0.35">
      <c r="A372" s="3">
        <f t="shared" si="5"/>
        <v>44847</v>
      </c>
      <c r="B372" s="1" t="s">
        <v>5</v>
      </c>
      <c r="C372" s="4">
        <v>192</v>
      </c>
    </row>
    <row r="373" spans="1:3" x14ac:dyDescent="0.35">
      <c r="A373" s="3">
        <f t="shared" si="5"/>
        <v>44847</v>
      </c>
      <c r="B373" s="1" t="s">
        <v>107</v>
      </c>
      <c r="C373" s="4">
        <v>186</v>
      </c>
    </row>
    <row r="374" spans="1:3" x14ac:dyDescent="0.35">
      <c r="A374" s="3">
        <f t="shared" si="5"/>
        <v>44847</v>
      </c>
      <c r="B374" s="1" t="s">
        <v>108</v>
      </c>
      <c r="C374" s="4">
        <v>320</v>
      </c>
    </row>
    <row r="375" spans="1:3" x14ac:dyDescent="0.35">
      <c r="A375" s="3">
        <f t="shared" si="5"/>
        <v>44847</v>
      </c>
      <c r="B375" s="1" t="s">
        <v>14</v>
      </c>
      <c r="C375" s="4">
        <v>3543.01</v>
      </c>
    </row>
    <row r="376" spans="1:3" x14ac:dyDescent="0.35">
      <c r="A376" s="3">
        <f t="shared" si="5"/>
        <v>44847</v>
      </c>
      <c r="B376" s="1" t="s">
        <v>69</v>
      </c>
      <c r="C376" s="4">
        <v>80.13</v>
      </c>
    </row>
    <row r="377" spans="1:3" x14ac:dyDescent="0.35">
      <c r="A377" s="3">
        <f t="shared" si="5"/>
        <v>44847</v>
      </c>
      <c r="B377" s="1" t="s">
        <v>30</v>
      </c>
      <c r="C377" s="4">
        <v>814.46</v>
      </c>
    </row>
    <row r="378" spans="1:3" x14ac:dyDescent="0.35">
      <c r="A378" s="3">
        <f t="shared" si="5"/>
        <v>44847</v>
      </c>
      <c r="B378" s="1" t="s">
        <v>17</v>
      </c>
      <c r="C378" s="4">
        <f>702.84+461.85</f>
        <v>1164.69</v>
      </c>
    </row>
    <row r="379" spans="1:3" x14ac:dyDescent="0.35">
      <c r="A379" s="3">
        <v>44862</v>
      </c>
      <c r="B379" s="1" t="s">
        <v>3</v>
      </c>
      <c r="C379" s="4">
        <v>298.66000000000003</v>
      </c>
    </row>
    <row r="380" spans="1:3" x14ac:dyDescent="0.35">
      <c r="A380" s="3">
        <f t="shared" si="5"/>
        <v>44862</v>
      </c>
      <c r="B380" s="1" t="s">
        <v>51</v>
      </c>
      <c r="C380" s="4">
        <v>160</v>
      </c>
    </row>
    <row r="381" spans="1:3" x14ac:dyDescent="0.35">
      <c r="A381" s="3">
        <f t="shared" si="5"/>
        <v>44862</v>
      </c>
      <c r="B381" s="1" t="s">
        <v>9</v>
      </c>
      <c r="C381" s="4">
        <f>4776.2+3997.31+4732.2</f>
        <v>13505.71</v>
      </c>
    </row>
    <row r="382" spans="1:3" x14ac:dyDescent="0.35">
      <c r="A382" s="3">
        <f t="shared" si="5"/>
        <v>44862</v>
      </c>
      <c r="B382" s="1" t="s">
        <v>41</v>
      </c>
      <c r="C382" s="4">
        <v>899.33</v>
      </c>
    </row>
    <row r="383" spans="1:3" x14ac:dyDescent="0.35">
      <c r="A383" s="3">
        <f t="shared" si="5"/>
        <v>44862</v>
      </c>
      <c r="B383" s="1" t="s">
        <v>84</v>
      </c>
      <c r="C383" s="4">
        <v>330.78</v>
      </c>
    </row>
    <row r="384" spans="1:3" x14ac:dyDescent="0.35">
      <c r="A384" s="3">
        <f t="shared" si="5"/>
        <v>44862</v>
      </c>
      <c r="B384" s="1" t="s">
        <v>109</v>
      </c>
      <c r="C384" s="4">
        <v>242</v>
      </c>
    </row>
    <row r="385" spans="1:3" x14ac:dyDescent="0.35">
      <c r="A385" s="3">
        <f t="shared" si="5"/>
        <v>44862</v>
      </c>
      <c r="B385" s="1" t="s">
        <v>110</v>
      </c>
      <c r="C385" s="4">
        <v>606.79999999999995</v>
      </c>
    </row>
    <row r="386" spans="1:3" x14ac:dyDescent="0.35">
      <c r="A386" s="3">
        <f t="shared" si="5"/>
        <v>44862</v>
      </c>
      <c r="B386" s="1" t="s">
        <v>15</v>
      </c>
      <c r="C386" s="4">
        <f>16464.27+13837.45</f>
        <v>30301.72</v>
      </c>
    </row>
    <row r="387" spans="1:3" x14ac:dyDescent="0.35">
      <c r="A387" s="3">
        <f t="shared" si="5"/>
        <v>44862</v>
      </c>
      <c r="B387" s="1" t="s">
        <v>126</v>
      </c>
      <c r="C387" s="4">
        <v>9616</v>
      </c>
    </row>
    <row r="388" spans="1:3" x14ac:dyDescent="0.35">
      <c r="A388" s="3">
        <f t="shared" si="5"/>
        <v>44862</v>
      </c>
      <c r="B388" s="1" t="s">
        <v>48</v>
      </c>
      <c r="C388" s="4">
        <v>315.85000000000002</v>
      </c>
    </row>
    <row r="389" spans="1:3" x14ac:dyDescent="0.35">
      <c r="A389" s="3">
        <v>44873</v>
      </c>
      <c r="B389" s="1" t="s">
        <v>7</v>
      </c>
      <c r="C389" s="4">
        <v>370.08</v>
      </c>
    </row>
    <row r="390" spans="1:3" x14ac:dyDescent="0.35">
      <c r="A390" s="3">
        <f t="shared" si="5"/>
        <v>44873</v>
      </c>
      <c r="B390" s="1" t="s">
        <v>45</v>
      </c>
      <c r="C390" s="4">
        <v>467.24</v>
      </c>
    </row>
    <row r="391" spans="1:3" x14ac:dyDescent="0.35">
      <c r="A391" s="3">
        <f t="shared" si="5"/>
        <v>44873</v>
      </c>
      <c r="B391" s="1" t="s">
        <v>3</v>
      </c>
      <c r="C391" s="4">
        <v>109.48</v>
      </c>
    </row>
    <row r="392" spans="1:3" x14ac:dyDescent="0.35">
      <c r="A392" s="3">
        <f t="shared" si="5"/>
        <v>44873</v>
      </c>
      <c r="B392" s="1" t="s">
        <v>22</v>
      </c>
      <c r="C392" s="4">
        <v>192.96</v>
      </c>
    </row>
    <row r="393" spans="1:3" x14ac:dyDescent="0.35">
      <c r="A393" s="3">
        <f t="shared" si="5"/>
        <v>44873</v>
      </c>
      <c r="B393" s="1" t="s">
        <v>111</v>
      </c>
      <c r="C393" s="4">
        <v>1600</v>
      </c>
    </row>
    <row r="394" spans="1:3" x14ac:dyDescent="0.35">
      <c r="A394" s="3">
        <f t="shared" si="5"/>
        <v>44873</v>
      </c>
      <c r="B394" s="1" t="s">
        <v>65</v>
      </c>
      <c r="C394" s="4">
        <v>1627.61</v>
      </c>
    </row>
    <row r="395" spans="1:3" x14ac:dyDescent="0.35">
      <c r="A395" s="3">
        <f t="shared" si="5"/>
        <v>44873</v>
      </c>
      <c r="B395" s="1" t="s">
        <v>86</v>
      </c>
      <c r="C395" s="4">
        <v>320.29000000000002</v>
      </c>
    </row>
    <row r="396" spans="1:3" x14ac:dyDescent="0.35">
      <c r="A396" s="3">
        <f t="shared" si="5"/>
        <v>44873</v>
      </c>
      <c r="B396" s="1" t="s">
        <v>56</v>
      </c>
      <c r="C396" s="4">
        <v>187</v>
      </c>
    </row>
    <row r="397" spans="1:3" x14ac:dyDescent="0.35">
      <c r="A397" s="3">
        <f t="shared" ref="A397:A460" si="6">+A396</f>
        <v>44873</v>
      </c>
      <c r="B397" s="1" t="s">
        <v>112</v>
      </c>
      <c r="C397" s="4">
        <v>288.94</v>
      </c>
    </row>
    <row r="398" spans="1:3" x14ac:dyDescent="0.35">
      <c r="A398" s="3">
        <f t="shared" si="6"/>
        <v>44873</v>
      </c>
      <c r="B398" s="1" t="s">
        <v>62</v>
      </c>
      <c r="C398" s="4">
        <v>772.68</v>
      </c>
    </row>
    <row r="399" spans="1:3" x14ac:dyDescent="0.35">
      <c r="A399" s="3">
        <f t="shared" si="6"/>
        <v>44873</v>
      </c>
      <c r="B399" s="1" t="s">
        <v>84</v>
      </c>
      <c r="C399" s="4">
        <v>1060.95</v>
      </c>
    </row>
    <row r="400" spans="1:3" x14ac:dyDescent="0.35">
      <c r="A400" s="3">
        <f t="shared" si="6"/>
        <v>44873</v>
      </c>
      <c r="B400" s="1" t="s">
        <v>44</v>
      </c>
      <c r="C400" s="4">
        <v>143.4</v>
      </c>
    </row>
    <row r="401" spans="1:3" x14ac:dyDescent="0.35">
      <c r="A401" s="3">
        <f t="shared" si="6"/>
        <v>44873</v>
      </c>
      <c r="B401" s="1" t="s">
        <v>75</v>
      </c>
      <c r="C401" s="4">
        <v>367.55</v>
      </c>
    </row>
    <row r="402" spans="1:3" x14ac:dyDescent="0.35">
      <c r="A402" s="3">
        <f t="shared" si="6"/>
        <v>44873</v>
      </c>
      <c r="B402" s="1" t="s">
        <v>6</v>
      </c>
      <c r="C402" s="4">
        <v>490.65</v>
      </c>
    </row>
    <row r="403" spans="1:3" x14ac:dyDescent="0.35">
      <c r="A403" s="3">
        <f t="shared" si="6"/>
        <v>44873</v>
      </c>
      <c r="B403" s="1" t="s">
        <v>113</v>
      </c>
      <c r="C403" s="4">
        <v>203.4</v>
      </c>
    </row>
    <row r="404" spans="1:3" x14ac:dyDescent="0.35">
      <c r="A404" s="3">
        <f t="shared" si="6"/>
        <v>44873</v>
      </c>
      <c r="B404" s="1" t="s">
        <v>43</v>
      </c>
      <c r="C404" s="4">
        <v>3001.71</v>
      </c>
    </row>
    <row r="405" spans="1:3" x14ac:dyDescent="0.35">
      <c r="A405" s="3">
        <f t="shared" si="6"/>
        <v>44873</v>
      </c>
      <c r="B405" s="1" t="s">
        <v>17</v>
      </c>
      <c r="C405" s="4">
        <v>367.36</v>
      </c>
    </row>
    <row r="406" spans="1:3" x14ac:dyDescent="0.35">
      <c r="A406" s="3">
        <v>44883</v>
      </c>
      <c r="B406" s="1" t="s">
        <v>51</v>
      </c>
      <c r="C406" s="4">
        <v>40</v>
      </c>
    </row>
    <row r="407" spans="1:3" x14ac:dyDescent="0.35">
      <c r="A407" s="3">
        <f t="shared" si="6"/>
        <v>44883</v>
      </c>
      <c r="B407" s="1" t="s">
        <v>10</v>
      </c>
      <c r="C407" s="4">
        <f>3632.06+1772.66</f>
        <v>5404.72</v>
      </c>
    </row>
    <row r="408" spans="1:3" x14ac:dyDescent="0.35">
      <c r="A408" s="3">
        <f t="shared" si="6"/>
        <v>44883</v>
      </c>
      <c r="B408" s="1" t="s">
        <v>52</v>
      </c>
      <c r="C408" s="4">
        <v>700.44</v>
      </c>
    </row>
    <row r="409" spans="1:3" x14ac:dyDescent="0.35">
      <c r="A409" s="3">
        <f t="shared" si="6"/>
        <v>44883</v>
      </c>
      <c r="B409" s="1" t="s">
        <v>76</v>
      </c>
      <c r="C409" s="4">
        <v>100.5</v>
      </c>
    </row>
    <row r="410" spans="1:3" x14ac:dyDescent="0.35">
      <c r="A410" s="3">
        <f t="shared" si="6"/>
        <v>44883</v>
      </c>
      <c r="B410" s="1" t="s">
        <v>37</v>
      </c>
      <c r="C410" s="4">
        <v>79</v>
      </c>
    </row>
    <row r="411" spans="1:3" x14ac:dyDescent="0.35">
      <c r="A411" s="3">
        <f t="shared" si="6"/>
        <v>44883</v>
      </c>
      <c r="B411" s="1" t="s">
        <v>55</v>
      </c>
      <c r="C411" s="4">
        <v>1182.5999999999999</v>
      </c>
    </row>
    <row r="412" spans="1:3" x14ac:dyDescent="0.35">
      <c r="A412" s="3">
        <f t="shared" si="6"/>
        <v>44883</v>
      </c>
      <c r="B412" s="1" t="s">
        <v>9</v>
      </c>
      <c r="C412" s="4">
        <f>3918.45+3528.42+8221.61+4802.3+2.23</f>
        <v>20473.009999999998</v>
      </c>
    </row>
    <row r="413" spans="1:3" x14ac:dyDescent="0.35">
      <c r="A413" s="3">
        <f t="shared" si="6"/>
        <v>44883</v>
      </c>
      <c r="B413" s="1" t="s">
        <v>56</v>
      </c>
      <c r="C413" s="4">
        <v>504</v>
      </c>
    </row>
    <row r="414" spans="1:3" x14ac:dyDescent="0.35">
      <c r="A414" s="3">
        <f t="shared" si="6"/>
        <v>44883</v>
      </c>
      <c r="B414" s="1" t="s">
        <v>41</v>
      </c>
      <c r="C414" s="4">
        <v>292.08999999999997</v>
      </c>
    </row>
    <row r="415" spans="1:3" x14ac:dyDescent="0.35">
      <c r="A415" s="3">
        <f t="shared" si="6"/>
        <v>44883</v>
      </c>
      <c r="B415" s="1" t="s">
        <v>32</v>
      </c>
      <c r="C415" s="4">
        <v>564.77</v>
      </c>
    </row>
    <row r="416" spans="1:3" x14ac:dyDescent="0.35">
      <c r="A416" s="3">
        <f t="shared" si="6"/>
        <v>44883</v>
      </c>
      <c r="B416" s="1" t="s">
        <v>15</v>
      </c>
      <c r="C416" s="4">
        <f>27535.84+583.47</f>
        <v>28119.31</v>
      </c>
    </row>
    <row r="417" spans="1:3" x14ac:dyDescent="0.35">
      <c r="A417" s="3">
        <f t="shared" si="6"/>
        <v>44883</v>
      </c>
      <c r="B417" s="1" t="s">
        <v>43</v>
      </c>
      <c r="C417" s="4">
        <v>1356.09</v>
      </c>
    </row>
    <row r="418" spans="1:3" x14ac:dyDescent="0.35">
      <c r="A418" s="3">
        <f t="shared" si="6"/>
        <v>44883</v>
      </c>
      <c r="B418" s="1" t="s">
        <v>69</v>
      </c>
      <c r="C418" s="4">
        <v>154.41999999999999</v>
      </c>
    </row>
    <row r="419" spans="1:3" x14ac:dyDescent="0.35">
      <c r="A419" s="3">
        <v>44894</v>
      </c>
      <c r="B419" s="1" t="s">
        <v>49</v>
      </c>
      <c r="C419" s="4">
        <v>314.29000000000002</v>
      </c>
    </row>
    <row r="420" spans="1:3" x14ac:dyDescent="0.35">
      <c r="A420" s="3">
        <f t="shared" si="6"/>
        <v>44894</v>
      </c>
      <c r="B420" s="1" t="s">
        <v>114</v>
      </c>
      <c r="C420" s="4">
        <v>81.97</v>
      </c>
    </row>
    <row r="421" spans="1:3" x14ac:dyDescent="0.35">
      <c r="A421" s="3">
        <f t="shared" si="6"/>
        <v>44894</v>
      </c>
      <c r="B421" s="1" t="s">
        <v>36</v>
      </c>
      <c r="C421" s="4">
        <v>1223.28</v>
      </c>
    </row>
    <row r="422" spans="1:3" x14ac:dyDescent="0.35">
      <c r="A422" s="3">
        <f t="shared" si="6"/>
        <v>44894</v>
      </c>
      <c r="B422" s="1" t="s">
        <v>33</v>
      </c>
      <c r="C422" s="4">
        <v>4884.24</v>
      </c>
    </row>
    <row r="423" spans="1:3" x14ac:dyDescent="0.35">
      <c r="A423" s="3">
        <f t="shared" si="6"/>
        <v>44894</v>
      </c>
      <c r="B423" s="1" t="s">
        <v>28</v>
      </c>
      <c r="C423" s="4">
        <v>910.84</v>
      </c>
    </row>
    <row r="424" spans="1:3" x14ac:dyDescent="0.35">
      <c r="A424" s="3">
        <f t="shared" si="6"/>
        <v>44894</v>
      </c>
      <c r="B424" s="1" t="s">
        <v>65</v>
      </c>
      <c r="C424" s="4">
        <v>592.52</v>
      </c>
    </row>
    <row r="425" spans="1:3" x14ac:dyDescent="0.35">
      <c r="A425" s="3">
        <f t="shared" si="6"/>
        <v>44894</v>
      </c>
      <c r="B425" s="1" t="s">
        <v>86</v>
      </c>
      <c r="C425" s="4">
        <v>809.33</v>
      </c>
    </row>
    <row r="426" spans="1:3" x14ac:dyDescent="0.35">
      <c r="A426" s="3">
        <f t="shared" si="6"/>
        <v>44894</v>
      </c>
      <c r="B426" s="1" t="s">
        <v>57</v>
      </c>
      <c r="C426" s="4">
        <v>403.84</v>
      </c>
    </row>
    <row r="427" spans="1:3" x14ac:dyDescent="0.35">
      <c r="A427" s="3">
        <f t="shared" si="6"/>
        <v>44894</v>
      </c>
      <c r="B427" s="1" t="s">
        <v>84</v>
      </c>
      <c r="C427" s="4">
        <v>220.23</v>
      </c>
    </row>
    <row r="428" spans="1:3" x14ac:dyDescent="0.35">
      <c r="A428" s="3">
        <f t="shared" si="6"/>
        <v>44894</v>
      </c>
      <c r="B428" s="1" t="s">
        <v>75</v>
      </c>
      <c r="C428" s="4">
        <v>335.02</v>
      </c>
    </row>
    <row r="429" spans="1:3" x14ac:dyDescent="0.35">
      <c r="A429" s="3">
        <f t="shared" si="6"/>
        <v>44894</v>
      </c>
      <c r="B429" s="1" t="s">
        <v>115</v>
      </c>
      <c r="C429" s="4">
        <v>361.43</v>
      </c>
    </row>
    <row r="430" spans="1:3" x14ac:dyDescent="0.35">
      <c r="A430" s="3">
        <f t="shared" si="6"/>
        <v>44894</v>
      </c>
      <c r="B430" s="1" t="s">
        <v>8</v>
      </c>
      <c r="C430" s="4">
        <v>566.48</v>
      </c>
    </row>
    <row r="431" spans="1:3" x14ac:dyDescent="0.35">
      <c r="A431" s="3">
        <f t="shared" si="6"/>
        <v>44894</v>
      </c>
      <c r="B431" s="1" t="s">
        <v>14</v>
      </c>
      <c r="C431" s="4">
        <v>4182.29</v>
      </c>
    </row>
    <row r="432" spans="1:3" x14ac:dyDescent="0.35">
      <c r="A432" s="3">
        <f t="shared" si="6"/>
        <v>44894</v>
      </c>
      <c r="B432" s="1" t="s">
        <v>15</v>
      </c>
      <c r="C432" s="4">
        <v>17987.52</v>
      </c>
    </row>
    <row r="433" spans="1:3" x14ac:dyDescent="0.35">
      <c r="A433" s="3">
        <f t="shared" si="6"/>
        <v>44894</v>
      </c>
      <c r="B433" s="1" t="s">
        <v>116</v>
      </c>
      <c r="C433" s="4">
        <v>10425</v>
      </c>
    </row>
    <row r="434" spans="1:3" x14ac:dyDescent="0.35">
      <c r="A434" s="3">
        <f t="shared" si="6"/>
        <v>44894</v>
      </c>
      <c r="B434" s="1" t="s">
        <v>48</v>
      </c>
      <c r="C434" s="4">
        <v>315.85000000000002</v>
      </c>
    </row>
    <row r="435" spans="1:3" x14ac:dyDescent="0.35">
      <c r="A435" s="3">
        <v>44907</v>
      </c>
      <c r="B435" s="1" t="s">
        <v>23</v>
      </c>
      <c r="C435" s="4">
        <v>290.14999999999998</v>
      </c>
    </row>
    <row r="436" spans="1:3" x14ac:dyDescent="0.35">
      <c r="A436" s="3">
        <f t="shared" si="6"/>
        <v>44907</v>
      </c>
      <c r="B436" s="1" t="s">
        <v>105</v>
      </c>
      <c r="C436" s="4">
        <v>264</v>
      </c>
    </row>
    <row r="437" spans="1:3" x14ac:dyDescent="0.35">
      <c r="A437" s="3">
        <f t="shared" si="6"/>
        <v>44907</v>
      </c>
      <c r="B437" s="1" t="s">
        <v>33</v>
      </c>
      <c r="C437" s="4">
        <v>1900.74</v>
      </c>
    </row>
    <row r="438" spans="1:3" x14ac:dyDescent="0.35">
      <c r="A438" s="3">
        <f t="shared" si="6"/>
        <v>44907</v>
      </c>
      <c r="B438" s="1" t="s">
        <v>93</v>
      </c>
      <c r="C438" s="4">
        <v>1900</v>
      </c>
    </row>
    <row r="439" spans="1:3" x14ac:dyDescent="0.35">
      <c r="A439" s="3">
        <f t="shared" si="6"/>
        <v>44907</v>
      </c>
      <c r="B439" s="1" t="s">
        <v>13</v>
      </c>
      <c r="C439" s="4">
        <v>1284.3900000000001</v>
      </c>
    </row>
    <row r="440" spans="1:3" x14ac:dyDescent="0.35">
      <c r="A440" s="3">
        <f t="shared" si="6"/>
        <v>44907</v>
      </c>
      <c r="B440" s="1" t="s">
        <v>27</v>
      </c>
      <c r="C440" s="4">
        <v>5285.51</v>
      </c>
    </row>
    <row r="441" spans="1:3" x14ac:dyDescent="0.35">
      <c r="A441" s="3">
        <f t="shared" si="6"/>
        <v>44907</v>
      </c>
      <c r="B441" s="1" t="s">
        <v>46</v>
      </c>
      <c r="C441" s="4">
        <v>346.79</v>
      </c>
    </row>
    <row r="442" spans="1:3" x14ac:dyDescent="0.35">
      <c r="A442" s="3">
        <f t="shared" si="6"/>
        <v>44907</v>
      </c>
      <c r="B442" s="1" t="s">
        <v>4</v>
      </c>
      <c r="C442" s="4">
        <v>488.98</v>
      </c>
    </row>
    <row r="443" spans="1:3" x14ac:dyDescent="0.35">
      <c r="A443" s="3">
        <f t="shared" si="6"/>
        <v>44907</v>
      </c>
      <c r="B443" s="1" t="s">
        <v>117</v>
      </c>
      <c r="C443" s="4">
        <v>450.38</v>
      </c>
    </row>
    <row r="444" spans="1:3" x14ac:dyDescent="0.35">
      <c r="A444" s="3">
        <v>44914</v>
      </c>
      <c r="B444" s="1" t="s">
        <v>70</v>
      </c>
      <c r="C444" s="4">
        <v>806.46</v>
      </c>
    </row>
    <row r="445" spans="1:3" x14ac:dyDescent="0.35">
      <c r="A445" s="3">
        <f t="shared" si="6"/>
        <v>44914</v>
      </c>
      <c r="B445" s="1" t="s">
        <v>3</v>
      </c>
      <c r="C445" s="4">
        <f>297.34+683.52</f>
        <v>980.8599999999999</v>
      </c>
    </row>
    <row r="446" spans="1:3" x14ac:dyDescent="0.35">
      <c r="A446" s="3">
        <f t="shared" si="6"/>
        <v>44914</v>
      </c>
      <c r="B446" s="1" t="s">
        <v>51</v>
      </c>
      <c r="C446" s="4">
        <v>225</v>
      </c>
    </row>
    <row r="447" spans="1:3" x14ac:dyDescent="0.35">
      <c r="A447" s="3">
        <f t="shared" si="6"/>
        <v>44914</v>
      </c>
      <c r="B447" s="1" t="s">
        <v>10</v>
      </c>
      <c r="C447" s="4">
        <f>2244.68+12.25</f>
        <v>2256.9299999999998</v>
      </c>
    </row>
    <row r="448" spans="1:3" x14ac:dyDescent="0.35">
      <c r="A448" s="3">
        <f t="shared" si="6"/>
        <v>44914</v>
      </c>
      <c r="B448" s="1" t="s">
        <v>52</v>
      </c>
      <c r="C448" s="4">
        <f>51.95+658.78</f>
        <v>710.73</v>
      </c>
    </row>
    <row r="449" spans="1:3" x14ac:dyDescent="0.35">
      <c r="A449" s="3">
        <f t="shared" si="6"/>
        <v>44914</v>
      </c>
      <c r="B449" s="1" t="s">
        <v>87</v>
      </c>
      <c r="C449" s="4">
        <f>561.55+571.63</f>
        <v>1133.1799999999998</v>
      </c>
    </row>
    <row r="450" spans="1:3" x14ac:dyDescent="0.35">
      <c r="A450" s="3">
        <f t="shared" si="6"/>
        <v>44914</v>
      </c>
      <c r="B450" s="1" t="s">
        <v>38</v>
      </c>
      <c r="C450" s="4">
        <v>1992.72</v>
      </c>
    </row>
    <row r="451" spans="1:3" x14ac:dyDescent="0.35">
      <c r="A451" s="3">
        <f t="shared" si="6"/>
        <v>44914</v>
      </c>
      <c r="B451" s="1" t="s">
        <v>72</v>
      </c>
      <c r="C451" s="4">
        <v>212.4</v>
      </c>
    </row>
    <row r="452" spans="1:3" x14ac:dyDescent="0.35">
      <c r="A452" s="3">
        <f t="shared" si="6"/>
        <v>44914</v>
      </c>
      <c r="B452" s="1" t="s">
        <v>55</v>
      </c>
      <c r="C452" s="4">
        <v>545.79999999999995</v>
      </c>
    </row>
    <row r="453" spans="1:3" x14ac:dyDescent="0.35">
      <c r="A453" s="3">
        <f t="shared" si="6"/>
        <v>44914</v>
      </c>
      <c r="B453" s="1" t="s">
        <v>20</v>
      </c>
      <c r="C453" s="4">
        <v>3</v>
      </c>
    </row>
    <row r="454" spans="1:3" x14ac:dyDescent="0.35">
      <c r="A454" s="3">
        <f t="shared" si="6"/>
        <v>44914</v>
      </c>
      <c r="B454" s="1" t="s">
        <v>9</v>
      </c>
      <c r="C454" s="4">
        <f>5714.29+4422.31+2309.14+4535.7</f>
        <v>16981.439999999999</v>
      </c>
    </row>
    <row r="455" spans="1:3" x14ac:dyDescent="0.35">
      <c r="A455" s="3">
        <f t="shared" si="6"/>
        <v>44914</v>
      </c>
      <c r="B455" s="1" t="s">
        <v>56</v>
      </c>
      <c r="C455" s="4">
        <v>504</v>
      </c>
    </row>
    <row r="456" spans="1:3" x14ac:dyDescent="0.35">
      <c r="A456" s="3">
        <f t="shared" si="6"/>
        <v>44914</v>
      </c>
      <c r="B456" s="1" t="s">
        <v>62</v>
      </c>
      <c r="C456" s="4">
        <v>547.92999999999995</v>
      </c>
    </row>
    <row r="457" spans="1:3" x14ac:dyDescent="0.35">
      <c r="A457" s="3">
        <f t="shared" si="6"/>
        <v>44914</v>
      </c>
      <c r="B457" s="1" t="s">
        <v>118</v>
      </c>
      <c r="C457" s="4">
        <v>359.47</v>
      </c>
    </row>
    <row r="458" spans="1:3" x14ac:dyDescent="0.35">
      <c r="A458" s="3">
        <f t="shared" si="6"/>
        <v>44914</v>
      </c>
      <c r="B458" s="1" t="s">
        <v>14</v>
      </c>
      <c r="C458" s="4">
        <v>3866.12</v>
      </c>
    </row>
    <row r="459" spans="1:3" x14ac:dyDescent="0.35">
      <c r="A459" s="3">
        <f t="shared" si="6"/>
        <v>44914</v>
      </c>
      <c r="B459" s="1" t="s">
        <v>15</v>
      </c>
      <c r="C459" s="4">
        <f>23933.85+218.47+17820.34</f>
        <v>41972.66</v>
      </c>
    </row>
    <row r="460" spans="1:3" x14ac:dyDescent="0.35">
      <c r="A460" s="3">
        <f t="shared" si="6"/>
        <v>44914</v>
      </c>
      <c r="B460" s="1" t="s">
        <v>43</v>
      </c>
      <c r="C460" s="4">
        <v>2565.5</v>
      </c>
    </row>
    <row r="461" spans="1:3" x14ac:dyDescent="0.35">
      <c r="A461" s="3">
        <f t="shared" ref="A461:A485" si="7">+A460</f>
        <v>44914</v>
      </c>
      <c r="B461" s="1" t="s">
        <v>58</v>
      </c>
      <c r="C461" s="4">
        <v>589</v>
      </c>
    </row>
    <row r="462" spans="1:3" x14ac:dyDescent="0.35">
      <c r="A462" s="3">
        <f t="shared" si="7"/>
        <v>44914</v>
      </c>
      <c r="B462" s="1" t="s">
        <v>47</v>
      </c>
      <c r="C462" s="4">
        <v>150</v>
      </c>
    </row>
    <row r="463" spans="1:3" x14ac:dyDescent="0.35">
      <c r="A463" s="3">
        <f t="shared" si="7"/>
        <v>44914</v>
      </c>
      <c r="B463" s="1" t="s">
        <v>127</v>
      </c>
      <c r="C463" s="4">
        <v>9349</v>
      </c>
    </row>
    <row r="464" spans="1:3" x14ac:dyDescent="0.35">
      <c r="A464" s="3">
        <v>44918</v>
      </c>
      <c r="B464" s="1" t="s">
        <v>7</v>
      </c>
      <c r="C464" s="4">
        <v>1192.3499999999999</v>
      </c>
    </row>
    <row r="465" spans="1:3" x14ac:dyDescent="0.35">
      <c r="A465" s="3">
        <f t="shared" si="7"/>
        <v>44918</v>
      </c>
      <c r="B465" s="1" t="s">
        <v>3</v>
      </c>
      <c r="C465" s="4">
        <f>67.73+39.78</f>
        <v>107.51</v>
      </c>
    </row>
    <row r="466" spans="1:3" x14ac:dyDescent="0.35">
      <c r="A466" s="3">
        <f t="shared" si="7"/>
        <v>44918</v>
      </c>
      <c r="B466" s="1" t="s">
        <v>39</v>
      </c>
      <c r="C466" s="4">
        <v>777.75</v>
      </c>
    </row>
    <row r="467" spans="1:3" x14ac:dyDescent="0.35">
      <c r="A467" s="3">
        <f t="shared" si="7"/>
        <v>44918</v>
      </c>
      <c r="B467" s="1" t="s">
        <v>10</v>
      </c>
      <c r="C467" s="4">
        <v>2400.75</v>
      </c>
    </row>
    <row r="468" spans="1:3" x14ac:dyDescent="0.35">
      <c r="A468" s="3">
        <f t="shared" si="7"/>
        <v>44918</v>
      </c>
      <c r="B468" s="1" t="s">
        <v>33</v>
      </c>
      <c r="C468" s="4">
        <v>3846.2</v>
      </c>
    </row>
    <row r="469" spans="1:3" x14ac:dyDescent="0.35">
      <c r="A469" s="3">
        <f t="shared" si="7"/>
        <v>44918</v>
      </c>
      <c r="B469" s="1" t="s">
        <v>34</v>
      </c>
      <c r="C469" s="4">
        <v>718.14</v>
      </c>
    </row>
    <row r="470" spans="1:3" x14ac:dyDescent="0.35">
      <c r="A470" s="3">
        <f t="shared" si="7"/>
        <v>44918</v>
      </c>
      <c r="B470" s="1" t="s">
        <v>59</v>
      </c>
      <c r="C470" s="4">
        <v>140</v>
      </c>
    </row>
    <row r="471" spans="1:3" x14ac:dyDescent="0.35">
      <c r="A471" s="3">
        <f t="shared" si="7"/>
        <v>44918</v>
      </c>
      <c r="B471" s="1" t="s">
        <v>28</v>
      </c>
      <c r="C471" s="4">
        <v>508.32</v>
      </c>
    </row>
    <row r="472" spans="1:3" x14ac:dyDescent="0.35">
      <c r="A472" s="3">
        <f t="shared" si="7"/>
        <v>44918</v>
      </c>
      <c r="B472" s="1" t="s">
        <v>65</v>
      </c>
      <c r="C472" s="4">
        <v>960.29</v>
      </c>
    </row>
    <row r="473" spans="1:3" x14ac:dyDescent="0.35">
      <c r="A473" s="3">
        <f t="shared" si="7"/>
        <v>44918</v>
      </c>
      <c r="B473" s="1" t="s">
        <v>119</v>
      </c>
      <c r="C473" s="4">
        <v>205.65</v>
      </c>
    </row>
    <row r="474" spans="1:3" x14ac:dyDescent="0.35">
      <c r="A474" s="3">
        <f t="shared" si="7"/>
        <v>44918</v>
      </c>
      <c r="B474" s="1" t="s">
        <v>67</v>
      </c>
      <c r="C474" s="4">
        <v>28.5</v>
      </c>
    </row>
    <row r="475" spans="1:3" x14ac:dyDescent="0.35">
      <c r="A475" s="3">
        <f t="shared" si="7"/>
        <v>44918</v>
      </c>
      <c r="B475" s="1" t="s">
        <v>84</v>
      </c>
      <c r="C475" s="4">
        <v>388.7</v>
      </c>
    </row>
    <row r="476" spans="1:3" x14ac:dyDescent="0.35">
      <c r="A476" s="3">
        <f t="shared" si="7"/>
        <v>44918</v>
      </c>
      <c r="B476" s="1" t="s">
        <v>75</v>
      </c>
      <c r="C476" s="4">
        <v>372.15</v>
      </c>
    </row>
    <row r="477" spans="1:3" x14ac:dyDescent="0.35">
      <c r="A477" s="3">
        <f t="shared" si="7"/>
        <v>44918</v>
      </c>
      <c r="B477" s="1" t="s">
        <v>6</v>
      </c>
      <c r="C477" s="4">
        <v>342.25</v>
      </c>
    </row>
    <row r="478" spans="1:3" x14ac:dyDescent="0.35">
      <c r="A478" s="3">
        <f t="shared" si="7"/>
        <v>44918</v>
      </c>
      <c r="B478" s="1" t="s">
        <v>117</v>
      </c>
      <c r="C478" s="4">
        <v>1225.77</v>
      </c>
    </row>
    <row r="479" spans="1:3" x14ac:dyDescent="0.35">
      <c r="A479" s="3">
        <f t="shared" si="7"/>
        <v>44918</v>
      </c>
      <c r="B479" s="1" t="s">
        <v>115</v>
      </c>
      <c r="C479" s="4">
        <v>690</v>
      </c>
    </row>
    <row r="480" spans="1:3" x14ac:dyDescent="0.35">
      <c r="A480" s="3">
        <f t="shared" si="7"/>
        <v>44918</v>
      </c>
      <c r="B480" s="1" t="s">
        <v>8</v>
      </c>
      <c r="C480" s="4">
        <v>216</v>
      </c>
    </row>
    <row r="481" spans="1:3" x14ac:dyDescent="0.35">
      <c r="A481" s="3">
        <f t="shared" si="7"/>
        <v>44918</v>
      </c>
      <c r="B481" s="1" t="s">
        <v>43</v>
      </c>
      <c r="C481" s="4">
        <v>2527.6</v>
      </c>
    </row>
    <row r="482" spans="1:3" x14ac:dyDescent="0.35">
      <c r="A482" s="3">
        <f t="shared" si="7"/>
        <v>44918</v>
      </c>
      <c r="B482" s="1" t="s">
        <v>69</v>
      </c>
      <c r="C482" s="4">
        <v>60.07</v>
      </c>
    </row>
    <row r="483" spans="1:3" x14ac:dyDescent="0.35">
      <c r="A483" s="3">
        <f t="shared" si="7"/>
        <v>44918</v>
      </c>
      <c r="B483" s="1" t="s">
        <v>30</v>
      </c>
      <c r="C483" s="4">
        <v>798.61</v>
      </c>
    </row>
    <row r="484" spans="1:3" x14ac:dyDescent="0.35">
      <c r="A484" s="3">
        <f t="shared" si="7"/>
        <v>44918</v>
      </c>
      <c r="B484" s="1" t="s">
        <v>120</v>
      </c>
      <c r="C484" s="4">
        <v>10329.39</v>
      </c>
    </row>
    <row r="485" spans="1:3" x14ac:dyDescent="0.35">
      <c r="A485" s="3">
        <f t="shared" si="7"/>
        <v>44918</v>
      </c>
      <c r="B485" s="1" t="s">
        <v>111</v>
      </c>
      <c r="C485" s="4">
        <v>700</v>
      </c>
    </row>
    <row r="486" spans="1:3" x14ac:dyDescent="0.35">
      <c r="A486" s="3">
        <v>44923</v>
      </c>
      <c r="B486" s="1" t="s">
        <v>121</v>
      </c>
      <c r="C486" s="4">
        <v>2000</v>
      </c>
    </row>
    <row r="487" spans="1:3" x14ac:dyDescent="0.35">
      <c r="C487" s="4"/>
    </row>
    <row r="488" spans="1:3" x14ac:dyDescent="0.35">
      <c r="C488" s="4"/>
    </row>
    <row r="489" spans="1:3" x14ac:dyDescent="0.35">
      <c r="C489" s="4"/>
    </row>
    <row r="490" spans="1:3" x14ac:dyDescent="0.35">
      <c r="C490" s="4"/>
    </row>
    <row r="491" spans="1:3" x14ac:dyDescent="0.35">
      <c r="C491" s="4"/>
    </row>
  </sheetData>
  <autoFilter ref="A3:C486" xr:uid="{00000000-0001-0000-0000-00000000000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w5</dc:creator>
  <cp:lastModifiedBy>Norman Lubello</cp:lastModifiedBy>
  <dcterms:created xsi:type="dcterms:W3CDTF">2015-06-05T18:19:34Z</dcterms:created>
  <dcterms:modified xsi:type="dcterms:W3CDTF">2023-02-07T09:28:25Z</dcterms:modified>
</cp:coreProperties>
</file>